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Лист1" sheetId="1" r:id="rId1"/>
  </sheets>
  <definedNames>
    <definedName name="_GoBack" localSheetId="0">#REF!</definedName>
    <definedName name="Excel_BuiltIn_Print_Titles" localSheetId="0">Лист1!$8:$8</definedName>
    <definedName name="_xlnm.Print_Area" localSheetId="0">Лист1!$A$1:$AB$217</definedName>
  </definedNames>
  <calcPr calcId="152511" iterate="1"/>
</workbook>
</file>

<file path=xl/calcChain.xml><?xml version="1.0" encoding="utf-8"?>
<calcChain xmlns="http://schemas.openxmlformats.org/spreadsheetml/2006/main">
  <c r="V53" i="1" l="1"/>
  <c r="W53" i="1"/>
  <c r="X53" i="1"/>
  <c r="Y53" i="1"/>
  <c r="Z53" i="1"/>
  <c r="U53" i="1"/>
  <c r="U52" i="1" l="1"/>
  <c r="AA74" i="1"/>
  <c r="AA72" i="1"/>
  <c r="AA71" i="1"/>
  <c r="AA53" i="1" s="1"/>
  <c r="AA69" i="1"/>
  <c r="Z184" i="1" l="1"/>
  <c r="Y184" i="1"/>
  <c r="X184" i="1"/>
  <c r="W184" i="1"/>
  <c r="AA187" i="1"/>
  <c r="Z116" i="1"/>
  <c r="Y116" i="1"/>
  <c r="X116" i="1"/>
  <c r="W116" i="1"/>
  <c r="AA131" i="1"/>
  <c r="Z18" i="1"/>
  <c r="Y18" i="1"/>
  <c r="X18" i="1"/>
  <c r="W18" i="1"/>
  <c r="V18" i="1"/>
  <c r="Z52" i="1" l="1"/>
  <c r="Y52" i="1"/>
  <c r="X52" i="1"/>
  <c r="W52" i="1"/>
  <c r="V52" i="1"/>
  <c r="V152" i="1" l="1"/>
  <c r="W152" i="1"/>
  <c r="X152" i="1"/>
  <c r="Y152" i="1"/>
  <c r="Z152" i="1"/>
  <c r="U152" i="1"/>
  <c r="V109" i="1"/>
  <c r="W109" i="1"/>
  <c r="X109" i="1"/>
  <c r="Y109" i="1"/>
  <c r="Z109" i="1"/>
  <c r="V161" i="1" l="1"/>
  <c r="W161" i="1"/>
  <c r="X161" i="1"/>
  <c r="Y161" i="1"/>
  <c r="Z161" i="1"/>
  <c r="U161" i="1"/>
  <c r="AA117" i="1"/>
  <c r="AA51" i="1"/>
  <c r="AA189" i="1" l="1"/>
  <c r="V116" i="1" l="1"/>
  <c r="AA124" i="1"/>
  <c r="AA122" i="1"/>
  <c r="AA120" i="1"/>
  <c r="AA119" i="1"/>
  <c r="AA118" i="1"/>
  <c r="AA114" i="1"/>
  <c r="AA112" i="1"/>
  <c r="AA111" i="1"/>
  <c r="AA104" i="1"/>
  <c r="AA102" i="1"/>
  <c r="AA100" i="1"/>
  <c r="AA95" i="1"/>
  <c r="AA94" i="1"/>
  <c r="AA93" i="1"/>
  <c r="AA91" i="1"/>
  <c r="AA90" i="1"/>
  <c r="AA83" i="1"/>
  <c r="AA81" i="1"/>
  <c r="AA80" i="1"/>
  <c r="AA78" i="1"/>
  <c r="AA67" i="1"/>
  <c r="AA66" i="1"/>
  <c r="AA65" i="1"/>
  <c r="AA64" i="1"/>
  <c r="AA62" i="1"/>
  <c r="AA61" i="1"/>
  <c r="AA60" i="1"/>
  <c r="AA59" i="1"/>
  <c r="AA57" i="1"/>
  <c r="AA56" i="1"/>
  <c r="AA55" i="1"/>
  <c r="AA54" i="1"/>
  <c r="AA47" i="1"/>
  <c r="AA46" i="1"/>
  <c r="AA41" i="1"/>
  <c r="AA39" i="1"/>
  <c r="AA37" i="1"/>
  <c r="AA36" i="1"/>
  <c r="AA35" i="1"/>
  <c r="AA28" i="1"/>
  <c r="AA27" i="1"/>
  <c r="AA26" i="1"/>
  <c r="AA25" i="1"/>
  <c r="AA22" i="1"/>
  <c r="AA21" i="1"/>
  <c r="AA20" i="1"/>
  <c r="AA18" i="1" l="1"/>
  <c r="AA52" i="1"/>
  <c r="AA109" i="1"/>
  <c r="W43" i="1" l="1"/>
  <c r="X43" i="1"/>
  <c r="Y43" i="1"/>
  <c r="Z43" i="1"/>
  <c r="W33" i="1"/>
  <c r="X33" i="1"/>
  <c r="Y33" i="1"/>
  <c r="Z33" i="1"/>
  <c r="U116" i="1"/>
  <c r="X17" i="1" l="1"/>
  <c r="W17" i="1"/>
  <c r="Y17" i="1"/>
  <c r="Z17" i="1"/>
  <c r="AA158" i="1"/>
  <c r="V193" i="1" l="1"/>
  <c r="W193" i="1"/>
  <c r="X193" i="1"/>
  <c r="Y193" i="1"/>
  <c r="Z193" i="1"/>
  <c r="V199" i="1"/>
  <c r="W199" i="1"/>
  <c r="X199" i="1"/>
  <c r="Y199" i="1"/>
  <c r="Z199" i="1"/>
  <c r="V206" i="1"/>
  <c r="W206" i="1"/>
  <c r="X206" i="1"/>
  <c r="Y206" i="1"/>
  <c r="Z206" i="1"/>
  <c r="V184" i="1"/>
  <c r="Y160" i="1"/>
  <c r="Z160" i="1"/>
  <c r="U184" i="1"/>
  <c r="V135" i="1"/>
  <c r="W135" i="1"/>
  <c r="X135" i="1"/>
  <c r="Y135" i="1"/>
  <c r="Z135" i="1"/>
  <c r="U135" i="1"/>
  <c r="V145" i="1"/>
  <c r="W145" i="1"/>
  <c r="X145" i="1"/>
  <c r="Y145" i="1"/>
  <c r="Z145" i="1"/>
  <c r="U145" i="1"/>
  <c r="V76" i="1"/>
  <c r="W76" i="1"/>
  <c r="X76" i="1"/>
  <c r="Y76" i="1"/>
  <c r="Z76" i="1"/>
  <c r="U76" i="1"/>
  <c r="V88" i="1"/>
  <c r="W88" i="1"/>
  <c r="X88" i="1"/>
  <c r="Y88" i="1"/>
  <c r="Z88" i="1"/>
  <c r="U88" i="1"/>
  <c r="V97" i="1"/>
  <c r="W97" i="1"/>
  <c r="X97" i="1"/>
  <c r="Y97" i="1"/>
  <c r="Z97" i="1"/>
  <c r="U97" i="1"/>
  <c r="U109" i="1"/>
  <c r="W192" i="1" l="1"/>
  <c r="Y134" i="1"/>
  <c r="U160" i="1"/>
  <c r="X134" i="1"/>
  <c r="V160" i="1"/>
  <c r="Z192" i="1"/>
  <c r="V192" i="1"/>
  <c r="X75" i="1"/>
  <c r="Y192" i="1"/>
  <c r="Y75" i="1"/>
  <c r="U75" i="1"/>
  <c r="Z134" i="1"/>
  <c r="V134" i="1"/>
  <c r="W160" i="1"/>
  <c r="Z75" i="1"/>
  <c r="V75" i="1"/>
  <c r="W134" i="1"/>
  <c r="X160" i="1"/>
  <c r="X192" i="1"/>
  <c r="W75" i="1"/>
  <c r="AA42" i="1"/>
  <c r="AA202" i="1"/>
  <c r="AA201" i="1" l="1"/>
  <c r="AA199" i="1" s="1"/>
  <c r="AA195" i="1"/>
  <c r="AA193" i="1" s="1"/>
  <c r="AA183" i="1"/>
  <c r="AA168" i="1"/>
  <c r="AA172" i="1"/>
  <c r="AA181" i="1"/>
  <c r="AA179" i="1"/>
  <c r="AA166" i="1"/>
  <c r="AA165" i="1"/>
  <c r="AA164" i="1"/>
  <c r="AA150" i="1"/>
  <c r="AA148" i="1"/>
  <c r="AA143" i="1"/>
  <c r="AA142" i="1"/>
  <c r="AA129" i="1"/>
  <c r="V33" i="1"/>
  <c r="U33" i="1"/>
  <c r="U18" i="1"/>
  <c r="AA33" i="1" l="1"/>
  <c r="AA145" i="1"/>
  <c r="AA182" i="1"/>
  <c r="AA180" i="1"/>
  <c r="AA177" i="1"/>
  <c r="AA174" i="1"/>
  <c r="AA173" i="1"/>
  <c r="AA170" i="1"/>
  <c r="AA169" i="1"/>
  <c r="AA153" i="1"/>
  <c r="AA138" i="1"/>
  <c r="AA137" i="1"/>
  <c r="AA132" i="1"/>
  <c r="AA130" i="1"/>
  <c r="AA126" i="1"/>
  <c r="AA125" i="1"/>
  <c r="AA161" i="1" l="1"/>
  <c r="AA135" i="1"/>
  <c r="AA133" i="1"/>
  <c r="U134" i="1" l="1"/>
  <c r="AA154" i="1"/>
  <c r="AA152" i="1" s="1"/>
  <c r="AA134" i="1" l="1"/>
  <c r="AA155" i="1"/>
  <c r="U193" i="1" l="1"/>
  <c r="AA190" i="1"/>
  <c r="AA34" i="1" l="1"/>
  <c r="AA127" i="1" l="1"/>
  <c r="AA92" i="1"/>
  <c r="AA121" i="1" l="1"/>
  <c r="AA38" i="1" l="1"/>
  <c r="AA40" i="1"/>
  <c r="U206" i="1" l="1"/>
  <c r="AA208" i="1" l="1"/>
  <c r="AA206" i="1" s="1"/>
  <c r="AA192" i="1" s="1"/>
  <c r="U199" i="1"/>
  <c r="AA188" i="1"/>
  <c r="AA186" i="1"/>
  <c r="AA184" i="1" s="1"/>
  <c r="AA175" i="1"/>
  <c r="AA128" i="1"/>
  <c r="AA116" i="1" s="1"/>
  <c r="AA108" i="1"/>
  <c r="AA107" i="1"/>
  <c r="AA106" i="1"/>
  <c r="Z9" i="1"/>
  <c r="Y9" i="1"/>
  <c r="X9" i="1"/>
  <c r="W9" i="1"/>
  <c r="V43" i="1"/>
  <c r="U43" i="1"/>
  <c r="U17" i="1" s="1"/>
  <c r="V17" i="1" l="1"/>
  <c r="V9" i="1" s="1"/>
  <c r="AA88" i="1"/>
  <c r="AA76" i="1"/>
  <c r="AA97" i="1"/>
  <c r="AA160" i="1"/>
  <c r="U192" i="1"/>
  <c r="U9" i="1" s="1"/>
  <c r="AA43" i="1"/>
  <c r="AA17" i="1" l="1"/>
  <c r="AA75" i="1"/>
  <c r="AA9" i="1" l="1"/>
</calcChain>
</file>

<file path=xl/sharedStrings.xml><?xml version="1.0" encoding="utf-8"?>
<sst xmlns="http://schemas.openxmlformats.org/spreadsheetml/2006/main" count="389" uniqueCount="190">
  <si>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</si>
  <si>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</si>
  <si>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</si>
  <si>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</si>
  <si>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</si>
  <si>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</si>
  <si>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</si>
  <si>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</si>
  <si>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</si>
  <si>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</si>
  <si>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</si>
  <si>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</si>
  <si>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</si>
  <si>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</si>
  <si>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</si>
  <si>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</si>
  <si>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</si>
  <si>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</si>
  <si>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</si>
  <si>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</si>
  <si>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</si>
  <si>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</si>
  <si>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</si>
  <si>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</si>
  <si>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</si>
  <si>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</si>
  <si>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</si>
  <si>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</si>
  <si>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</si>
  <si>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</si>
  <si>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</si>
  <si>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</si>
  <si>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</si>
  <si>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</si>
  <si>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</si>
  <si>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</si>
  <si>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</si>
  <si>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</si>
  <si>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</si>
  <si>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</si>
  <si>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</si>
  <si>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</si>
  <si>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</si>
  <si>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</si>
  <si>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</si>
  <si>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</si>
  <si>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</si>
  <si>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</si>
  <si>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</si>
  <si>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</si>
  <si>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</si>
  <si>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</si>
  <si>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</si>
  <si>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</si>
  <si>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</si>
  <si>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</si>
  <si>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</si>
  <si>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</si>
  <si>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</si>
  <si>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</si>
  <si>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</si>
  <si>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</si>
  <si>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</si>
  <si>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</si>
  <si>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</si>
  <si>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</si>
  <si>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</si>
  <si>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</si>
  <si>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</si>
  <si>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</si>
  <si>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</si>
  <si>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</si>
  <si>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</si>
  <si>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</si>
  <si>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</si>
  <si>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</si>
  <si>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</si>
  <si>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</si>
  <si>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</si>
  <si>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</si>
  <si>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</si>
  <si>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</si>
  <si>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</si>
  <si>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</si>
  <si>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</si>
  <si>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</si>
  <si>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</si>
  <si>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</si>
  <si>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</si>
  <si>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</si>
  <si>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</si>
  <si>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</si>
  <si>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</si>
  <si>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</si>
  <si>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</si>
  <si>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</si>
  <si>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</si>
  <si>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</si>
  <si>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</si>
  <si>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</si>
  <si>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</si>
  <si>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</si>
  <si>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</si>
  <si>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</si>
  <si>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</si>
  <si>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</si>
  <si>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</si>
  <si>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</si>
  <si>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</si>
  <si>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</si>
  <si>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</si>
  <si>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</si>
  <si>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</si>
  <si>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</si>
  <si>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</si>
  <si>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</si>
  <si>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</si>
  <si>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</si>
  <si>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</si>
  <si>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</si>
  <si>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</si>
  <si>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</si>
  <si>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».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</si>
  <si>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</si>
  <si>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</si>
  <si>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</si>
  <si>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</si>
  <si>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</si>
  <si>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</si>
  <si>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</si>
  <si>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</si>
  <si>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</si>
  <si>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</si>
  <si>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</si>
  <si>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</si>
  <si>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</si>
  <si>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</si>
  <si>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</si>
  <si>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</si>
  <si>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</si>
  <si>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</si>
  <si>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</si>
  <si>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</si>
  <si>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2.01 «Обеспечение ремонтных работ, приобретение и установка спортивно-игрового оборудования, благоустройство территорий в муниципальных бюджетных дошкольных образовательных учреждениях»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</si>
  <si>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</si>
  <si>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</si>
  <si>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</si>
  <si>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</si>
  <si>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</si>
  <si>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</si>
  <si>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</si>
  <si>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</si>
  <si>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</si>
  <si>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</si>
  <si>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</si>
  <si>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</si>
  <si>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</si>
  <si>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</si>
  <si>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</si>
  <si>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</si>
  <si>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</si>
  <si>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</si>
  <si>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</si>
  <si>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</si>
  <si>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</si>
  <si>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</si>
  <si>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</si>
  <si>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</si>
  <si>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</si>
  <si>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</si>
  <si>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</si>
  <si>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</si>
  <si>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</si>
  <si>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</si>
  <si>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Мероприятие 3.01 «Проведение ремонтных работ и благоустройства в учреждениях дополнительного образования»</t>
  </si>
  <si>
    <t>Показатель 1 «Количество учреждений, в которых проведены ремонтные работы и благоустройство»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</si>
  <si>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</si>
  <si>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</si>
  <si>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</si>
  <si>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</si>
  <si>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</si>
  <si>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И.о. начальника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В.Г. Моргось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</si>
  <si>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</si>
  <si>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</si>
  <si>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t xml:space="preserve">Мероприятие 4.04 «Детский сад на 100 мест по адресу: г. Тверь, ул. Хрустальная» </t>
  </si>
  <si>
    <t xml:space="preserve">Мероприятие 4.05 «Детский сад на 220 мест с бассейном по адресу: г. Тверь, ул. Можайского» </t>
  </si>
  <si>
    <t>Показатель 2 «Количество  вновь введенных мест в муниципальных бюджетных дошкольных образовательных учреждениях»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</si>
  <si>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</si>
  <si>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1 «Количество комплектов разработанной (скорректированной) проектно-сметной документации»</t>
  </si>
  <si>
    <t>Приложение 6 
 к постановлению Администрации города Твери  
от «1» февраля  2022  № 80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</si>
</sst>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2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150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/>
    <xf numFmtId="164" fontId="1" fillId="0" borderId="0" xfId="0" applyNumberFormat="1" applyFont="1" applyFill="1"/>
    <xf numFmtId="0" fontId="3" fillId="0" borderId="0" xfId="0" applyNumberFormat="1" applyFont="1" applyAlignment="1">
      <alignment horizontal="center" vertical="center" wrapText="1"/>
    </xf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17" fillId="0" borderId="0" xfId="0" applyNumberFormat="1" applyFont="1" applyAlignment="1">
      <alignment wrapText="1"/>
    </xf>
    <xf numFmtId="0" fontId="3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17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top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14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 wrapText="1"/>
    </xf>
    <xf numFmtId="3" fontId="3" fillId="0" borderId="0" xfId="0" applyNumberFormat="1" applyFont="1" applyFill="1" applyAlignment="1">
      <alignment wrapText="1"/>
    </xf>
    <xf numFmtId="0" fontId="12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left" wrapText="1"/>
    </xf>
    <xf numFmtId="0" fontId="15" fillId="0" borderId="0" xfId="0" applyNumberFormat="1" applyFont="1" applyFill="1" applyAlignment="1">
      <alignment wrapText="1"/>
    </xf>
    <xf numFmtId="0" fontId="21" fillId="0" borderId="0" xfId="0" applyNumberFormat="1" applyFont="1" applyFill="1" applyAlignment="1">
      <alignment wrapText="1"/>
    </xf>
    <xf numFmtId="0" fontId="22" fillId="0" borderId="4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1" fillId="2" borderId="0" xfId="0" applyNumberFormat="1" applyFont="1" applyFill="1"/>
    <xf numFmtId="166" fontId="1" fillId="2" borderId="0" xfId="0" applyNumberFormat="1" applyFont="1" applyFill="1"/>
    <xf numFmtId="2" fontId="1" fillId="2" borderId="0" xfId="0" applyNumberFormat="1" applyFont="1" applyFill="1"/>
    <xf numFmtId="164" fontId="3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164" fontId="24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164" fontId="18" fillId="0" borderId="0" xfId="0" applyNumberFormat="1" applyFont="1" applyFill="1" applyAlignment="1">
      <alignment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164" fontId="13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 wrapText="1"/>
    </xf>
    <xf numFmtId="3" fontId="22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/>
    <xf numFmtId="0" fontId="26" fillId="0" borderId="0" xfId="0" applyNumberFormat="1" applyFont="1" applyFill="1" applyAlignment="1">
      <alignment wrapText="1"/>
    </xf>
    <xf numFmtId="0" fontId="27" fillId="0" borderId="4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14" fillId="0" borderId="0" xfId="0" applyNumberFormat="1" applyFont="1" applyFill="1" applyAlignment="1">
      <alignment horizontal="left" wrapText="1"/>
    </xf>
    <xf numFmtId="0" fontId="8" fillId="0" borderId="4" xfId="0" applyNumberFormat="1" applyFont="1" applyFill="1" applyBorder="1" applyAlignment="1">
      <alignment vertical="top" wrapText="1"/>
    </xf>
    <xf numFmtId="0" fontId="25" fillId="0" borderId="15" xfId="0" applyNumberFormat="1" applyFont="1" applyFill="1" applyBorder="1" applyAlignment="1">
      <alignment wrapText="1"/>
    </xf>
    <xf numFmtId="0" fontId="0" fillId="0" borderId="0" xfId="0" applyNumberFormat="1" applyFont="1" applyFill="1" applyAlignment="1"/>
    <xf numFmtId="0" fontId="20" fillId="0" borderId="15" xfId="0" applyNumberFormat="1" applyFont="1" applyFill="1" applyBorder="1" applyAlignment="1">
      <alignment vertical="top" wrapText="1"/>
    </xf>
    <xf numFmtId="0" fontId="16" fillId="0" borderId="0" xfId="0" applyNumberFormat="1" applyFont="1" applyFill="1" applyAlignment="1">
      <alignment horizontal="left" wrapText="1"/>
    </xf>
    <xf numFmtId="0" fontId="14" fillId="0" borderId="15" xfId="0" applyNumberFormat="1" applyFont="1" applyFill="1" applyBorder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vertical="center" wrapText="1"/>
    </xf>
    <xf numFmtId="0" fontId="8" fillId="0" borderId="14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14" fillId="0" borderId="1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1"/>
  <sheetViews>
    <sheetView tabSelected="1" view="pageBreakPreview" zoomScale="50" zoomScaleNormal="65" zoomScaleSheetLayoutView="50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2" customWidth="1"/>
    <col min="20" max="20" width="12.85546875" style="1" customWidth="1"/>
    <col min="21" max="21" width="20.140625" style="44" customWidth="1"/>
    <col min="22" max="22" width="17.85546875" style="44" customWidth="1"/>
    <col min="23" max="23" width="18" style="44" customWidth="1"/>
    <col min="24" max="24" width="15.5703125" style="44" customWidth="1"/>
    <col min="25" max="25" width="16.42578125" style="44" customWidth="1"/>
    <col min="26" max="26" width="16.140625" style="44" customWidth="1"/>
    <col min="27" max="27" width="20" style="44" customWidth="1"/>
    <col min="28" max="28" width="9.42578125" style="1" customWidth="1"/>
    <col min="29" max="29" width="39.140625" style="10" customWidth="1"/>
    <col min="30" max="30" width="18.85546875" style="1" customWidth="1"/>
    <col min="31" max="31" width="22" style="1" customWidth="1"/>
    <col min="32" max="32" width="20.85546875" style="1" customWidth="1"/>
    <col min="33" max="33" width="12.42578125" style="1" customWidth="1"/>
    <col min="34" max="16384" width="8.85546875" style="1"/>
  </cols>
  <sheetData>
    <row r="1" spans="2:35" ht="138" customHeight="1" x14ac:dyDescent="0.3">
      <c r="B1" s="127" t="s">
        <v>189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</row>
    <row r="2" spans="2:35" ht="39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2:35" ht="39.7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4"/>
      <c r="T3" s="7"/>
      <c r="U3" s="14"/>
      <c r="V3" s="14"/>
      <c r="W3" s="14"/>
      <c r="X3" s="14"/>
      <c r="Y3" s="14"/>
      <c r="Z3" s="14"/>
      <c r="AA3" s="14"/>
      <c r="AB3" s="7"/>
    </row>
    <row r="4" spans="2:35" ht="24" customHeight="1" x14ac:dyDescent="0.3"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</row>
    <row r="5" spans="2:35" ht="15" customHeight="1" x14ac:dyDescent="0.25"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2"/>
    </row>
    <row r="6" spans="2:35" ht="38.25" customHeight="1" x14ac:dyDescent="0.25">
      <c r="B6" s="133" t="s">
        <v>2</v>
      </c>
      <c r="C6" s="134"/>
      <c r="D6" s="135"/>
      <c r="E6" s="133" t="s">
        <v>3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1" t="s">
        <v>4</v>
      </c>
      <c r="T6" s="133" t="s">
        <v>5</v>
      </c>
      <c r="U6" s="133" t="s">
        <v>6</v>
      </c>
      <c r="V6" s="139"/>
      <c r="W6" s="139"/>
      <c r="X6" s="139"/>
      <c r="Y6" s="139"/>
      <c r="Z6" s="140"/>
      <c r="AA6" s="133" t="s">
        <v>7</v>
      </c>
      <c r="AB6" s="140"/>
      <c r="AC6" s="13"/>
      <c r="AD6" s="5"/>
      <c r="AE6" s="5"/>
      <c r="AF6" s="5"/>
      <c r="AG6" s="5"/>
      <c r="AH6" s="5"/>
      <c r="AI6" s="5"/>
    </row>
    <row r="7" spans="2:35" ht="63" customHeight="1" x14ac:dyDescent="0.25">
      <c r="B7" s="136"/>
      <c r="C7" s="137"/>
      <c r="D7" s="138"/>
      <c r="E7" s="133" t="s">
        <v>8</v>
      </c>
      <c r="F7" s="140"/>
      <c r="G7" s="133" t="s">
        <v>9</v>
      </c>
      <c r="H7" s="140"/>
      <c r="I7" s="133" t="s">
        <v>10</v>
      </c>
      <c r="J7" s="139"/>
      <c r="K7" s="139"/>
      <c r="L7" s="139"/>
      <c r="M7" s="139"/>
      <c r="N7" s="139"/>
      <c r="O7" s="139"/>
      <c r="P7" s="139"/>
      <c r="Q7" s="139"/>
      <c r="R7" s="140"/>
      <c r="S7" s="142"/>
      <c r="T7" s="143"/>
      <c r="U7" s="87">
        <v>2021</v>
      </c>
      <c r="V7" s="87">
        <v>2022</v>
      </c>
      <c r="W7" s="87">
        <v>2023</v>
      </c>
      <c r="X7" s="87">
        <v>2024</v>
      </c>
      <c r="Y7" s="87">
        <v>2025</v>
      </c>
      <c r="Z7" s="87">
        <v>2026</v>
      </c>
      <c r="AA7" s="87" t="s">
        <v>11</v>
      </c>
      <c r="AB7" s="15" t="s">
        <v>12</v>
      </c>
      <c r="AC7" s="13"/>
      <c r="AD7" s="5"/>
      <c r="AE7" s="5"/>
      <c r="AF7" s="5"/>
      <c r="AG7" s="5"/>
      <c r="AH7" s="5"/>
      <c r="AI7" s="5"/>
    </row>
    <row r="8" spans="2:35" ht="15.75" x14ac:dyDescent="0.25"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3"/>
      <c r="AD8" s="5"/>
      <c r="AE8" s="5"/>
      <c r="AF8" s="5"/>
      <c r="AG8" s="5"/>
      <c r="AH8" s="5"/>
      <c r="AI8" s="5"/>
    </row>
    <row r="9" spans="2:35" ht="25.5" customHeight="1" x14ac:dyDescent="0.25">
      <c r="B9" s="4">
        <v>0</v>
      </c>
      <c r="C9" s="4">
        <v>1</v>
      </c>
      <c r="D9" s="4">
        <v>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16" t="s">
        <v>134</v>
      </c>
      <c r="T9" s="87" t="s">
        <v>13</v>
      </c>
      <c r="U9" s="52">
        <f t="shared" ref="U9:AA9" si="0">U17+U75+U134+U160+U192</f>
        <v>5886203.4999999991</v>
      </c>
      <c r="V9" s="52">
        <f t="shared" si="0"/>
        <v>5012522.8000000007</v>
      </c>
      <c r="W9" s="52">
        <f t="shared" si="0"/>
        <v>4827624.0000000009</v>
      </c>
      <c r="X9" s="52">
        <f t="shared" si="0"/>
        <v>4833241.3000000007</v>
      </c>
      <c r="Y9" s="52">
        <f t="shared" si="0"/>
        <v>4822481.3000000007</v>
      </c>
      <c r="Z9" s="52">
        <f t="shared" si="0"/>
        <v>4822521.3000000007</v>
      </c>
      <c r="AA9" s="52">
        <f t="shared" si="0"/>
        <v>30204594.199999999</v>
      </c>
      <c r="AB9" s="17">
        <v>2026</v>
      </c>
      <c r="AC9" s="12"/>
      <c r="AD9" s="6"/>
      <c r="AE9" s="5"/>
      <c r="AF9" s="5"/>
      <c r="AG9" s="5"/>
      <c r="AH9" s="5"/>
      <c r="AI9" s="5"/>
    </row>
    <row r="10" spans="2:35" ht="75.7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89" t="s">
        <v>14</v>
      </c>
      <c r="T10" s="82"/>
      <c r="U10" s="82"/>
      <c r="V10" s="82"/>
      <c r="W10" s="82"/>
      <c r="X10" s="82"/>
      <c r="Y10" s="82" t="s">
        <v>15</v>
      </c>
      <c r="Z10" s="82"/>
      <c r="AA10" s="82"/>
      <c r="AB10" s="82"/>
      <c r="AC10" s="51"/>
      <c r="AD10" s="5"/>
      <c r="AE10" s="5"/>
      <c r="AF10" s="5"/>
      <c r="AG10" s="5"/>
      <c r="AH10" s="5"/>
      <c r="AI10" s="5"/>
    </row>
    <row r="11" spans="2:35" ht="77.2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89" t="s">
        <v>16</v>
      </c>
      <c r="T11" s="82" t="s">
        <v>17</v>
      </c>
      <c r="U11" s="53">
        <v>77.7</v>
      </c>
      <c r="V11" s="53">
        <v>77.7</v>
      </c>
      <c r="W11" s="53">
        <v>77.7</v>
      </c>
      <c r="X11" s="53">
        <v>77.8</v>
      </c>
      <c r="Y11" s="53">
        <v>77.8</v>
      </c>
      <c r="Z11" s="53">
        <v>77.900000000000006</v>
      </c>
      <c r="AA11" s="53">
        <v>77.900000000000006</v>
      </c>
      <c r="AB11" s="82">
        <v>2026</v>
      </c>
      <c r="AC11" s="13"/>
      <c r="AD11" s="5"/>
      <c r="AE11" s="5"/>
      <c r="AF11" s="5"/>
      <c r="AG11" s="5"/>
      <c r="AH11" s="5"/>
      <c r="AI11" s="5"/>
    </row>
    <row r="12" spans="2:35" ht="37.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89" t="s">
        <v>18</v>
      </c>
      <c r="T12" s="82" t="s">
        <v>17</v>
      </c>
      <c r="U12" s="53">
        <v>100</v>
      </c>
      <c r="V12" s="53">
        <v>100</v>
      </c>
      <c r="W12" s="53">
        <v>100</v>
      </c>
      <c r="X12" s="53">
        <v>100</v>
      </c>
      <c r="Y12" s="53">
        <v>100</v>
      </c>
      <c r="Z12" s="53">
        <v>100</v>
      </c>
      <c r="AA12" s="53">
        <v>100</v>
      </c>
      <c r="AB12" s="82">
        <v>2026</v>
      </c>
      <c r="AC12" s="13"/>
      <c r="AD12" s="5"/>
      <c r="AE12" s="5"/>
      <c r="AF12" s="5"/>
      <c r="AG12" s="5"/>
      <c r="AH12" s="5"/>
      <c r="AI12" s="5"/>
    </row>
    <row r="13" spans="2:35" ht="60.7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89" t="s">
        <v>19</v>
      </c>
      <c r="T13" s="82" t="s">
        <v>17</v>
      </c>
      <c r="U13" s="53">
        <v>93</v>
      </c>
      <c r="V13" s="53">
        <v>93</v>
      </c>
      <c r="W13" s="53">
        <v>93</v>
      </c>
      <c r="X13" s="53">
        <v>93</v>
      </c>
      <c r="Y13" s="53">
        <v>93</v>
      </c>
      <c r="Z13" s="53">
        <v>94</v>
      </c>
      <c r="AA13" s="53">
        <v>94</v>
      </c>
      <c r="AB13" s="82">
        <v>2026</v>
      </c>
      <c r="AC13" s="30"/>
      <c r="AD13" s="5"/>
      <c r="AE13" s="5"/>
      <c r="AF13" s="5"/>
      <c r="AG13" s="5"/>
      <c r="AH13" s="5"/>
      <c r="AI13" s="5"/>
    </row>
    <row r="14" spans="2:35" ht="58.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89" t="s">
        <v>20</v>
      </c>
      <c r="T14" s="82" t="s">
        <v>17</v>
      </c>
      <c r="U14" s="53">
        <v>21.3</v>
      </c>
      <c r="V14" s="53">
        <v>21.3</v>
      </c>
      <c r="W14" s="53">
        <v>21.3</v>
      </c>
      <c r="X14" s="53">
        <v>20.7</v>
      </c>
      <c r="Y14" s="53">
        <v>20.7</v>
      </c>
      <c r="Z14" s="53">
        <v>20.7</v>
      </c>
      <c r="AA14" s="53">
        <v>20.7</v>
      </c>
      <c r="AB14" s="82">
        <v>2026</v>
      </c>
      <c r="AC14" s="89"/>
      <c r="AD14" s="5"/>
      <c r="AE14" s="5"/>
      <c r="AF14" s="5"/>
      <c r="AG14" s="5"/>
      <c r="AH14" s="5"/>
      <c r="AI14" s="5"/>
    </row>
    <row r="15" spans="2:35" ht="93.75" customHeight="1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89" t="s">
        <v>21</v>
      </c>
      <c r="T15" s="82" t="s">
        <v>17</v>
      </c>
      <c r="U15" s="53">
        <v>97.2</v>
      </c>
      <c r="V15" s="53">
        <v>97.4</v>
      </c>
      <c r="W15" s="53">
        <v>97.5</v>
      </c>
      <c r="X15" s="53">
        <v>97.6</v>
      </c>
      <c r="Y15" s="53">
        <v>97.9</v>
      </c>
      <c r="Z15" s="53">
        <v>98</v>
      </c>
      <c r="AA15" s="53">
        <v>98</v>
      </c>
      <c r="AB15" s="82">
        <v>2026</v>
      </c>
      <c r="AC15" s="11"/>
      <c r="AD15" s="5"/>
      <c r="AE15" s="5"/>
      <c r="AF15" s="5"/>
      <c r="AG15" s="5"/>
      <c r="AH15" s="5"/>
      <c r="AI15" s="5"/>
    </row>
    <row r="16" spans="2:35" ht="76.5" customHeight="1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89" t="s">
        <v>22</v>
      </c>
      <c r="T16" s="82" t="s">
        <v>17</v>
      </c>
      <c r="U16" s="53">
        <v>76.599999999999994</v>
      </c>
      <c r="V16" s="53">
        <v>78</v>
      </c>
      <c r="W16" s="53">
        <v>79</v>
      </c>
      <c r="X16" s="53">
        <v>80</v>
      </c>
      <c r="Y16" s="53">
        <v>80</v>
      </c>
      <c r="Z16" s="53">
        <v>80</v>
      </c>
      <c r="AA16" s="53">
        <v>80</v>
      </c>
      <c r="AB16" s="82">
        <v>2026</v>
      </c>
      <c r="AC16" s="30"/>
      <c r="AD16" s="5"/>
      <c r="AE16" s="5"/>
      <c r="AF16" s="5"/>
      <c r="AG16" s="5"/>
      <c r="AH16" s="5"/>
      <c r="AI16" s="5"/>
    </row>
    <row r="17" spans="2:35" s="5" customFormat="1" ht="23.25" customHeight="1" x14ac:dyDescent="0.3">
      <c r="B17" s="4">
        <v>0</v>
      </c>
      <c r="C17" s="4">
        <v>1</v>
      </c>
      <c r="D17" s="4">
        <v>1</v>
      </c>
      <c r="E17" s="4">
        <v>0</v>
      </c>
      <c r="F17" s="4">
        <v>7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16" t="s">
        <v>23</v>
      </c>
      <c r="T17" s="17" t="s">
        <v>13</v>
      </c>
      <c r="U17" s="52">
        <f t="shared" ref="U17:AA17" si="1">U18+U33+U43+U52</f>
        <v>2425435.6</v>
      </c>
      <c r="V17" s="52">
        <f t="shared" si="1"/>
        <v>2220770.6999999997</v>
      </c>
      <c r="W17" s="52">
        <f t="shared" si="1"/>
        <v>2020551.9000000001</v>
      </c>
      <c r="X17" s="52">
        <f t="shared" si="1"/>
        <v>2019812.4000000001</v>
      </c>
      <c r="Y17" s="52">
        <f t="shared" si="1"/>
        <v>2009052.4000000001</v>
      </c>
      <c r="Z17" s="52">
        <f t="shared" si="1"/>
        <v>2009052.4000000001</v>
      </c>
      <c r="AA17" s="52">
        <f t="shared" si="1"/>
        <v>12704675.4</v>
      </c>
      <c r="AB17" s="17">
        <v>2026</v>
      </c>
      <c r="AC17" s="47"/>
      <c r="AD17" s="47"/>
      <c r="AE17" s="47"/>
      <c r="AF17" s="47"/>
    </row>
    <row r="18" spans="2:35" s="5" customFormat="1" ht="56.25" x14ac:dyDescent="0.3">
      <c r="B18" s="4">
        <v>0</v>
      </c>
      <c r="C18" s="4">
        <v>1</v>
      </c>
      <c r="D18" s="4">
        <v>1</v>
      </c>
      <c r="E18" s="4">
        <v>0</v>
      </c>
      <c r="F18" s="4">
        <v>7</v>
      </c>
      <c r="G18" s="4">
        <v>0</v>
      </c>
      <c r="H18" s="4">
        <v>0</v>
      </c>
      <c r="I18" s="4">
        <v>0</v>
      </c>
      <c r="J18" s="4">
        <v>1</v>
      </c>
      <c r="K18" s="4">
        <v>1</v>
      </c>
      <c r="L18" s="4">
        <v>0</v>
      </c>
      <c r="M18" s="4">
        <v>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18" t="s">
        <v>165</v>
      </c>
      <c r="T18" s="85" t="s">
        <v>13</v>
      </c>
      <c r="U18" s="55">
        <f t="shared" ref="U18:AA18" si="2">U20+U22+U25+U26+U27+U28+U21</f>
        <v>1776221.0000000002</v>
      </c>
      <c r="V18" s="55">
        <f t="shared" si="2"/>
        <v>1856597.0999999999</v>
      </c>
      <c r="W18" s="55">
        <f t="shared" si="2"/>
        <v>1861851.4000000001</v>
      </c>
      <c r="X18" s="55">
        <f t="shared" si="2"/>
        <v>1863851.4000000001</v>
      </c>
      <c r="Y18" s="55">
        <f t="shared" si="2"/>
        <v>1863851.4000000001</v>
      </c>
      <c r="Z18" s="55">
        <f t="shared" si="2"/>
        <v>1863851.4000000001</v>
      </c>
      <c r="AA18" s="55">
        <f t="shared" si="2"/>
        <v>11086223.699999999</v>
      </c>
      <c r="AB18" s="19">
        <v>2026</v>
      </c>
      <c r="AC18" s="47"/>
      <c r="AD18" s="47"/>
      <c r="AE18" s="47"/>
      <c r="AF18" s="47"/>
    </row>
    <row r="19" spans="2:35" ht="40.5" customHeight="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89" t="s">
        <v>24</v>
      </c>
      <c r="T19" s="82" t="s">
        <v>25</v>
      </c>
      <c r="U19" s="56">
        <v>23211</v>
      </c>
      <c r="V19" s="56">
        <v>23591</v>
      </c>
      <c r="W19" s="56">
        <v>23591</v>
      </c>
      <c r="X19" s="56">
        <v>23591</v>
      </c>
      <c r="Y19" s="56">
        <v>23591</v>
      </c>
      <c r="Z19" s="56">
        <v>23591</v>
      </c>
      <c r="AA19" s="56">
        <v>23591</v>
      </c>
      <c r="AB19" s="82">
        <v>2026</v>
      </c>
      <c r="AC19" s="48"/>
      <c r="AD19" s="48"/>
      <c r="AE19" s="48"/>
      <c r="AF19" s="48"/>
      <c r="AG19" s="5"/>
      <c r="AH19" s="5"/>
      <c r="AI19" s="5"/>
    </row>
    <row r="20" spans="2:35" ht="34.5" customHeight="1" x14ac:dyDescent="0.3">
      <c r="B20" s="4">
        <v>0</v>
      </c>
      <c r="C20" s="4">
        <v>1</v>
      </c>
      <c r="D20" s="4">
        <v>1</v>
      </c>
      <c r="E20" s="4">
        <v>0</v>
      </c>
      <c r="F20" s="4">
        <v>7</v>
      </c>
      <c r="G20" s="4">
        <v>0</v>
      </c>
      <c r="H20" s="4">
        <v>1</v>
      </c>
      <c r="I20" s="4">
        <v>0</v>
      </c>
      <c r="J20" s="4">
        <v>1</v>
      </c>
      <c r="K20" s="4">
        <v>1</v>
      </c>
      <c r="L20" s="4">
        <v>0</v>
      </c>
      <c r="M20" s="4">
        <v>1</v>
      </c>
      <c r="N20" s="4">
        <v>9</v>
      </c>
      <c r="O20" s="4">
        <v>9</v>
      </c>
      <c r="P20" s="4">
        <v>9</v>
      </c>
      <c r="Q20" s="4">
        <v>9</v>
      </c>
      <c r="R20" s="4">
        <v>9</v>
      </c>
      <c r="S20" s="124" t="s">
        <v>138</v>
      </c>
      <c r="T20" s="114" t="s">
        <v>26</v>
      </c>
      <c r="U20" s="57">
        <v>661236.5</v>
      </c>
      <c r="V20" s="57">
        <v>701500.1</v>
      </c>
      <c r="W20" s="57">
        <v>703297.3</v>
      </c>
      <c r="X20" s="57">
        <v>705297.3</v>
      </c>
      <c r="Y20" s="57">
        <v>705297.3</v>
      </c>
      <c r="Z20" s="57">
        <v>705297.3</v>
      </c>
      <c r="AA20" s="57">
        <f>U20+V20+W20+X20+Y20+Z20</f>
        <v>4181925.8</v>
      </c>
      <c r="AB20" s="82">
        <v>2026</v>
      </c>
      <c r="AC20" s="27"/>
      <c r="AD20" s="5"/>
      <c r="AE20" s="5"/>
      <c r="AF20" s="5"/>
      <c r="AG20" s="5"/>
      <c r="AH20" s="5"/>
      <c r="AI20" s="5"/>
    </row>
    <row r="21" spans="2:35" ht="24" customHeight="1" x14ac:dyDescent="0.35">
      <c r="B21" s="4">
        <v>0</v>
      </c>
      <c r="C21" s="4">
        <v>1</v>
      </c>
      <c r="D21" s="4">
        <v>1</v>
      </c>
      <c r="E21" s="4">
        <v>0</v>
      </c>
      <c r="F21" s="4">
        <v>7</v>
      </c>
      <c r="G21" s="4">
        <v>0</v>
      </c>
      <c r="H21" s="4">
        <v>2</v>
      </c>
      <c r="I21" s="4">
        <v>0</v>
      </c>
      <c r="J21" s="4">
        <v>1</v>
      </c>
      <c r="K21" s="4">
        <v>1</v>
      </c>
      <c r="L21" s="4">
        <v>0</v>
      </c>
      <c r="M21" s="4">
        <v>1</v>
      </c>
      <c r="N21" s="4">
        <v>9</v>
      </c>
      <c r="O21" s="4">
        <v>9</v>
      </c>
      <c r="P21" s="4">
        <v>9</v>
      </c>
      <c r="Q21" s="4">
        <v>9</v>
      </c>
      <c r="R21" s="4">
        <v>9</v>
      </c>
      <c r="S21" s="125"/>
      <c r="T21" s="110"/>
      <c r="U21" s="57">
        <v>74316.100000000006</v>
      </c>
      <c r="V21" s="57">
        <v>74204.600000000006</v>
      </c>
      <c r="W21" s="57">
        <v>74205.8</v>
      </c>
      <c r="X21" s="57">
        <v>74205.8</v>
      </c>
      <c r="Y21" s="57">
        <v>74205.8</v>
      </c>
      <c r="Z21" s="57">
        <v>74205.8</v>
      </c>
      <c r="AA21" s="57">
        <f>U21+V21+W21+X21+Y21+Z21</f>
        <v>445343.89999999997</v>
      </c>
      <c r="AB21" s="82">
        <v>2026</v>
      </c>
      <c r="AC21" s="31"/>
      <c r="AD21" s="5"/>
      <c r="AE21" s="5"/>
      <c r="AF21" s="5"/>
      <c r="AG21" s="5"/>
      <c r="AH21" s="5"/>
      <c r="AI21" s="5"/>
    </row>
    <row r="22" spans="2:35" ht="34.5" customHeight="1" x14ac:dyDescent="0.3">
      <c r="B22" s="4">
        <v>0</v>
      </c>
      <c r="C22" s="4">
        <v>1</v>
      </c>
      <c r="D22" s="4">
        <v>1</v>
      </c>
      <c r="E22" s="4">
        <v>1</v>
      </c>
      <c r="F22" s="4">
        <v>0</v>
      </c>
      <c r="G22" s="4">
        <v>0</v>
      </c>
      <c r="H22" s="4">
        <v>4</v>
      </c>
      <c r="I22" s="4">
        <v>0</v>
      </c>
      <c r="J22" s="4">
        <v>1</v>
      </c>
      <c r="K22" s="4">
        <v>1</v>
      </c>
      <c r="L22" s="4">
        <v>0</v>
      </c>
      <c r="M22" s="4">
        <v>1</v>
      </c>
      <c r="N22" s="4">
        <v>9</v>
      </c>
      <c r="O22" s="4">
        <v>9</v>
      </c>
      <c r="P22" s="4">
        <v>9</v>
      </c>
      <c r="Q22" s="4">
        <v>9</v>
      </c>
      <c r="R22" s="4">
        <v>9</v>
      </c>
      <c r="S22" s="125"/>
      <c r="T22" s="110"/>
      <c r="U22" s="57">
        <v>43.8</v>
      </c>
      <c r="V22" s="57">
        <v>15.2</v>
      </c>
      <c r="W22" s="57">
        <v>0</v>
      </c>
      <c r="X22" s="57">
        <v>0</v>
      </c>
      <c r="Y22" s="57">
        <v>0</v>
      </c>
      <c r="Z22" s="57">
        <v>0</v>
      </c>
      <c r="AA22" s="57">
        <f>U22+V22+W22+X22+Y22+Z22</f>
        <v>59</v>
      </c>
      <c r="AB22" s="82">
        <v>2022</v>
      </c>
      <c r="AC22" s="13"/>
      <c r="AD22" s="38"/>
      <c r="AE22" s="38"/>
      <c r="AF22" s="38"/>
      <c r="AG22" s="5"/>
      <c r="AH22" s="5"/>
      <c r="AI22" s="5"/>
    </row>
    <row r="23" spans="2:35" ht="56.25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89" t="s">
        <v>161</v>
      </c>
      <c r="T23" s="82" t="s">
        <v>27</v>
      </c>
      <c r="U23" s="82">
        <v>81</v>
      </c>
      <c r="V23" s="82">
        <v>82</v>
      </c>
      <c r="W23" s="82">
        <v>83</v>
      </c>
      <c r="X23" s="82">
        <v>83</v>
      </c>
      <c r="Y23" s="82">
        <v>83</v>
      </c>
      <c r="Z23" s="82">
        <v>83</v>
      </c>
      <c r="AA23" s="82">
        <v>83</v>
      </c>
      <c r="AB23" s="82">
        <v>2026</v>
      </c>
      <c r="AC23" s="49"/>
      <c r="AD23" s="49"/>
      <c r="AE23" s="49"/>
      <c r="AF23" s="49"/>
      <c r="AG23" s="49"/>
      <c r="AH23" s="5"/>
      <c r="AI23" s="5"/>
    </row>
    <row r="24" spans="2:35" ht="40.5" customHeight="1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89" t="s">
        <v>139</v>
      </c>
      <c r="T24" s="82" t="s">
        <v>28</v>
      </c>
      <c r="U24" s="82">
        <v>17</v>
      </c>
      <c r="V24" s="82">
        <v>16</v>
      </c>
      <c r="W24" s="82">
        <v>16</v>
      </c>
      <c r="X24" s="82">
        <v>16</v>
      </c>
      <c r="Y24" s="82">
        <v>16</v>
      </c>
      <c r="Z24" s="82">
        <v>16</v>
      </c>
      <c r="AA24" s="82">
        <v>16</v>
      </c>
      <c r="AB24" s="82">
        <v>2026</v>
      </c>
      <c r="AC24" s="27"/>
      <c r="AD24" s="5"/>
      <c r="AE24" s="5"/>
      <c r="AF24" s="5"/>
      <c r="AG24" s="5"/>
      <c r="AH24" s="5"/>
      <c r="AI24" s="5"/>
    </row>
    <row r="25" spans="2:35" ht="21" customHeight="1" x14ac:dyDescent="0.35">
      <c r="B25" s="4">
        <v>0</v>
      </c>
      <c r="C25" s="4">
        <v>1</v>
      </c>
      <c r="D25" s="4">
        <v>1</v>
      </c>
      <c r="E25" s="4">
        <v>0</v>
      </c>
      <c r="F25" s="4">
        <v>7</v>
      </c>
      <c r="G25" s="4">
        <v>0</v>
      </c>
      <c r="H25" s="4">
        <v>1</v>
      </c>
      <c r="I25" s="4">
        <v>0</v>
      </c>
      <c r="J25" s="4">
        <v>1</v>
      </c>
      <c r="K25" s="4">
        <v>1</v>
      </c>
      <c r="L25" s="4">
        <v>0</v>
      </c>
      <c r="M25" s="4">
        <v>1</v>
      </c>
      <c r="N25" s="4">
        <v>1</v>
      </c>
      <c r="O25" s="4">
        <v>0</v>
      </c>
      <c r="P25" s="4">
        <v>7</v>
      </c>
      <c r="Q25" s="4">
        <v>4</v>
      </c>
      <c r="R25" s="4">
        <v>0</v>
      </c>
      <c r="S25" s="121" t="s">
        <v>140</v>
      </c>
      <c r="T25" s="105" t="s">
        <v>26</v>
      </c>
      <c r="U25" s="57">
        <v>921971.3</v>
      </c>
      <c r="V25" s="58">
        <v>965606.5</v>
      </c>
      <c r="W25" s="58">
        <v>969089.4</v>
      </c>
      <c r="X25" s="58">
        <v>969089.4</v>
      </c>
      <c r="Y25" s="58">
        <v>969089.4</v>
      </c>
      <c r="Z25" s="58">
        <v>969089.4</v>
      </c>
      <c r="AA25" s="57">
        <f>U25+V25+W25+X25+Y25+Z25</f>
        <v>5763935.4000000004</v>
      </c>
      <c r="AB25" s="82">
        <v>2026</v>
      </c>
      <c r="AC25" s="50"/>
      <c r="AD25" s="50"/>
      <c r="AE25" s="50"/>
      <c r="AF25" s="50"/>
      <c r="AG25" s="5"/>
      <c r="AH25" s="5"/>
      <c r="AI25" s="5"/>
    </row>
    <row r="26" spans="2:35" ht="24.75" customHeight="1" x14ac:dyDescent="0.35">
      <c r="B26" s="4">
        <v>0</v>
      </c>
      <c r="C26" s="4">
        <v>1</v>
      </c>
      <c r="D26" s="4">
        <v>1</v>
      </c>
      <c r="E26" s="4">
        <v>0</v>
      </c>
      <c r="F26" s="4">
        <v>7</v>
      </c>
      <c r="G26" s="4">
        <v>0</v>
      </c>
      <c r="H26" s="4">
        <v>2</v>
      </c>
      <c r="I26" s="4">
        <v>0</v>
      </c>
      <c r="J26" s="4">
        <v>1</v>
      </c>
      <c r="K26" s="4">
        <v>1</v>
      </c>
      <c r="L26" s="4">
        <v>0</v>
      </c>
      <c r="M26" s="4">
        <v>1</v>
      </c>
      <c r="N26" s="4">
        <v>1</v>
      </c>
      <c r="O26" s="4">
        <v>0</v>
      </c>
      <c r="P26" s="4">
        <v>7</v>
      </c>
      <c r="Q26" s="4">
        <v>5</v>
      </c>
      <c r="R26" s="4">
        <v>0</v>
      </c>
      <c r="S26" s="122"/>
      <c r="T26" s="110"/>
      <c r="U26" s="57">
        <v>118591.1</v>
      </c>
      <c r="V26" s="58">
        <v>115257.9</v>
      </c>
      <c r="W26" s="58">
        <v>115258.9</v>
      </c>
      <c r="X26" s="58">
        <v>115258.9</v>
      </c>
      <c r="Y26" s="58">
        <v>115258.9</v>
      </c>
      <c r="Z26" s="58">
        <v>115258.9</v>
      </c>
      <c r="AA26" s="57">
        <f>U26+V26+W26+X26+Y26+Z26</f>
        <v>694884.60000000009</v>
      </c>
      <c r="AB26" s="82">
        <v>2026</v>
      </c>
      <c r="AC26" s="8"/>
      <c r="AD26" s="5"/>
      <c r="AE26" s="5"/>
      <c r="AF26" s="5"/>
      <c r="AG26" s="5"/>
      <c r="AH26" s="5"/>
      <c r="AI26" s="5"/>
    </row>
    <row r="27" spans="2:35" ht="25.5" customHeight="1" x14ac:dyDescent="0.35">
      <c r="B27" s="4">
        <v>0</v>
      </c>
      <c r="C27" s="4">
        <v>1</v>
      </c>
      <c r="D27" s="4">
        <v>1</v>
      </c>
      <c r="E27" s="4">
        <v>1</v>
      </c>
      <c r="F27" s="4">
        <v>0</v>
      </c>
      <c r="G27" s="4">
        <v>0</v>
      </c>
      <c r="H27" s="4">
        <v>4</v>
      </c>
      <c r="I27" s="4">
        <v>0</v>
      </c>
      <c r="J27" s="4">
        <v>1</v>
      </c>
      <c r="K27" s="4">
        <v>1</v>
      </c>
      <c r="L27" s="4">
        <v>0</v>
      </c>
      <c r="M27" s="4">
        <v>1</v>
      </c>
      <c r="N27" s="4">
        <v>1</v>
      </c>
      <c r="O27" s="4">
        <v>0</v>
      </c>
      <c r="P27" s="4">
        <v>7</v>
      </c>
      <c r="Q27" s="4">
        <v>4</v>
      </c>
      <c r="R27" s="4">
        <v>0</v>
      </c>
      <c r="S27" s="122"/>
      <c r="T27" s="110"/>
      <c r="U27" s="57">
        <v>58.9</v>
      </c>
      <c r="V27" s="58">
        <v>11.8</v>
      </c>
      <c r="W27" s="58">
        <v>0</v>
      </c>
      <c r="X27" s="58">
        <v>0</v>
      </c>
      <c r="Y27" s="58">
        <v>0</v>
      </c>
      <c r="Z27" s="58">
        <v>0</v>
      </c>
      <c r="AA27" s="57">
        <f>U27+V27+W27+X27+Y27+Z27</f>
        <v>70.7</v>
      </c>
      <c r="AB27" s="82">
        <v>2022</v>
      </c>
      <c r="AC27" s="8"/>
      <c r="AD27" s="5"/>
      <c r="AE27" s="5"/>
      <c r="AF27" s="5"/>
      <c r="AG27" s="5"/>
      <c r="AH27" s="5"/>
      <c r="AI27" s="5"/>
    </row>
    <row r="28" spans="2:35" ht="19.5" customHeight="1" x14ac:dyDescent="0.35">
      <c r="B28" s="4">
        <v>0</v>
      </c>
      <c r="C28" s="4">
        <v>1</v>
      </c>
      <c r="D28" s="4">
        <v>1</v>
      </c>
      <c r="E28" s="4">
        <v>1</v>
      </c>
      <c r="F28" s="4">
        <v>0</v>
      </c>
      <c r="G28" s="4">
        <v>0</v>
      </c>
      <c r="H28" s="4">
        <v>4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1</v>
      </c>
      <c r="O28" s="4">
        <v>0</v>
      </c>
      <c r="P28" s="4">
        <v>7</v>
      </c>
      <c r="Q28" s="4">
        <v>5</v>
      </c>
      <c r="R28" s="4">
        <v>0</v>
      </c>
      <c r="S28" s="123"/>
      <c r="T28" s="106"/>
      <c r="U28" s="57">
        <v>3.3</v>
      </c>
      <c r="V28" s="58">
        <v>1</v>
      </c>
      <c r="W28" s="58">
        <v>0</v>
      </c>
      <c r="X28" s="58">
        <v>0</v>
      </c>
      <c r="Y28" s="58">
        <v>0</v>
      </c>
      <c r="Z28" s="58">
        <v>0</v>
      </c>
      <c r="AA28" s="57">
        <f>U28+V28+W28+X28+Y28+Z28</f>
        <v>4.3</v>
      </c>
      <c r="AB28" s="82">
        <v>2022</v>
      </c>
      <c r="AC28" s="8"/>
      <c r="AD28" s="5"/>
      <c r="AE28" s="5"/>
      <c r="AF28" s="5"/>
      <c r="AG28" s="5"/>
      <c r="AH28" s="5"/>
      <c r="AI28" s="5"/>
    </row>
    <row r="29" spans="2:35" ht="37.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92" t="s">
        <v>141</v>
      </c>
      <c r="T29" s="82" t="s">
        <v>28</v>
      </c>
      <c r="U29" s="82">
        <v>81</v>
      </c>
      <c r="V29" s="82">
        <v>82</v>
      </c>
      <c r="W29" s="82">
        <v>83</v>
      </c>
      <c r="X29" s="82">
        <v>83</v>
      </c>
      <c r="Y29" s="82">
        <v>83</v>
      </c>
      <c r="Z29" s="82">
        <v>83</v>
      </c>
      <c r="AA29" s="82">
        <v>83</v>
      </c>
      <c r="AB29" s="82">
        <v>2026</v>
      </c>
      <c r="AC29" s="27"/>
      <c r="AD29" s="5"/>
      <c r="AE29" s="5"/>
      <c r="AF29" s="5"/>
      <c r="AG29" s="5"/>
      <c r="AH29" s="5"/>
      <c r="AI29" s="5"/>
    </row>
    <row r="30" spans="2:35" ht="25.5" customHeigh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89" t="s">
        <v>29</v>
      </c>
      <c r="T30" s="82" t="s">
        <v>28</v>
      </c>
      <c r="U30" s="82">
        <v>17</v>
      </c>
      <c r="V30" s="82">
        <v>16</v>
      </c>
      <c r="W30" s="82">
        <v>16</v>
      </c>
      <c r="X30" s="82">
        <v>16</v>
      </c>
      <c r="Y30" s="82">
        <v>16</v>
      </c>
      <c r="Z30" s="82">
        <v>16</v>
      </c>
      <c r="AA30" s="82">
        <v>16</v>
      </c>
      <c r="AB30" s="82">
        <v>2026</v>
      </c>
      <c r="AC30" s="11"/>
      <c r="AD30" s="5"/>
      <c r="AE30" s="5"/>
      <c r="AF30" s="5"/>
      <c r="AG30" s="5"/>
      <c r="AH30" s="5"/>
      <c r="AI30" s="5"/>
    </row>
    <row r="31" spans="2:35" ht="57" customHeight="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92" t="s">
        <v>142</v>
      </c>
      <c r="T31" s="82" t="s">
        <v>30</v>
      </c>
      <c r="U31" s="82">
        <v>1</v>
      </c>
      <c r="V31" s="82">
        <v>1</v>
      </c>
      <c r="W31" s="82">
        <v>1</v>
      </c>
      <c r="X31" s="82">
        <v>1</v>
      </c>
      <c r="Y31" s="82">
        <v>1</v>
      </c>
      <c r="Z31" s="82">
        <v>1</v>
      </c>
      <c r="AA31" s="82">
        <v>1</v>
      </c>
      <c r="AB31" s="82">
        <v>2026</v>
      </c>
      <c r="AC31" s="38"/>
      <c r="AD31" s="38"/>
      <c r="AE31" s="38"/>
      <c r="AF31" s="38"/>
      <c r="AG31" s="5"/>
      <c r="AH31" s="5"/>
      <c r="AI31" s="5"/>
    </row>
    <row r="32" spans="2:35" ht="56.25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9" t="s">
        <v>31</v>
      </c>
      <c r="T32" s="82" t="s">
        <v>28</v>
      </c>
      <c r="U32" s="82">
        <v>81</v>
      </c>
      <c r="V32" s="82">
        <v>82</v>
      </c>
      <c r="W32" s="82">
        <v>83</v>
      </c>
      <c r="X32" s="82">
        <v>83</v>
      </c>
      <c r="Y32" s="82">
        <v>83</v>
      </c>
      <c r="Z32" s="82">
        <v>83</v>
      </c>
      <c r="AA32" s="82">
        <v>83</v>
      </c>
      <c r="AB32" s="82">
        <v>2026</v>
      </c>
      <c r="AC32" s="38"/>
      <c r="AD32" s="38"/>
      <c r="AE32" s="38"/>
      <c r="AF32" s="38"/>
      <c r="AG32" s="5"/>
      <c r="AH32" s="5"/>
      <c r="AI32" s="5"/>
    </row>
    <row r="33" spans="2:35" s="5" customFormat="1" ht="45" customHeight="1" x14ac:dyDescent="0.3">
      <c r="B33" s="4">
        <v>0</v>
      </c>
      <c r="C33" s="4">
        <v>1</v>
      </c>
      <c r="D33" s="4">
        <v>1</v>
      </c>
      <c r="E33" s="4">
        <v>0</v>
      </c>
      <c r="F33" s="4">
        <v>7</v>
      </c>
      <c r="G33" s="4">
        <v>0</v>
      </c>
      <c r="H33" s="4">
        <v>1</v>
      </c>
      <c r="I33" s="4">
        <v>0</v>
      </c>
      <c r="J33" s="4">
        <v>1</v>
      </c>
      <c r="K33" s="4">
        <v>1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16" t="s">
        <v>146</v>
      </c>
      <c r="T33" s="82" t="s">
        <v>13</v>
      </c>
      <c r="U33" s="52">
        <f>U35+U39+U41+U37+U36</f>
        <v>27967.5</v>
      </c>
      <c r="V33" s="52">
        <f>V35+V39+V41+V37+V36</f>
        <v>11393.9</v>
      </c>
      <c r="W33" s="52">
        <f t="shared" ref="W33:Z33" si="3">W35+W39+W41+W37+W36</f>
        <v>5861</v>
      </c>
      <c r="X33" s="52">
        <f t="shared" si="3"/>
        <v>5861</v>
      </c>
      <c r="Y33" s="52">
        <f t="shared" si="3"/>
        <v>5861</v>
      </c>
      <c r="Z33" s="52">
        <f t="shared" si="3"/>
        <v>5861</v>
      </c>
      <c r="AA33" s="52">
        <f>U33+V33+W33+X33+Y33+Z33</f>
        <v>62805.4</v>
      </c>
      <c r="AB33" s="17">
        <v>2026</v>
      </c>
      <c r="AC33" s="11"/>
    </row>
    <row r="34" spans="2:35" ht="37.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9" t="s">
        <v>32</v>
      </c>
      <c r="T34" s="82" t="s">
        <v>28</v>
      </c>
      <c r="U34" s="82">
        <v>63</v>
      </c>
      <c r="V34" s="82">
        <v>50</v>
      </c>
      <c r="W34" s="82">
        <v>2</v>
      </c>
      <c r="X34" s="82">
        <v>2</v>
      </c>
      <c r="Y34" s="82">
        <v>2</v>
      </c>
      <c r="Z34" s="82">
        <v>2</v>
      </c>
      <c r="AA34" s="82">
        <f>SUM(U34:Z34)</f>
        <v>121</v>
      </c>
      <c r="AB34" s="82">
        <v>2026</v>
      </c>
      <c r="AC34" s="11"/>
      <c r="AD34" s="5"/>
      <c r="AE34" s="5"/>
      <c r="AF34" s="5"/>
      <c r="AG34" s="5"/>
      <c r="AH34" s="5"/>
      <c r="AI34" s="5"/>
    </row>
    <row r="35" spans="2:35" ht="21.75" customHeight="1" x14ac:dyDescent="0.3">
      <c r="B35" s="4">
        <v>0</v>
      </c>
      <c r="C35" s="4">
        <v>1</v>
      </c>
      <c r="D35" s="4">
        <v>1</v>
      </c>
      <c r="E35" s="4">
        <v>0</v>
      </c>
      <c r="F35" s="4">
        <v>7</v>
      </c>
      <c r="G35" s="4">
        <v>0</v>
      </c>
      <c r="H35" s="4">
        <v>1</v>
      </c>
      <c r="I35" s="4">
        <v>0</v>
      </c>
      <c r="J35" s="4">
        <v>1</v>
      </c>
      <c r="K35" s="4">
        <v>1</v>
      </c>
      <c r="L35" s="4">
        <v>0</v>
      </c>
      <c r="M35" s="4">
        <v>2</v>
      </c>
      <c r="N35" s="4">
        <v>9</v>
      </c>
      <c r="O35" s="4">
        <v>9</v>
      </c>
      <c r="P35" s="4">
        <v>9</v>
      </c>
      <c r="Q35" s="4">
        <v>9</v>
      </c>
      <c r="R35" s="4">
        <v>9</v>
      </c>
      <c r="S35" s="108" t="s">
        <v>143</v>
      </c>
      <c r="T35" s="105" t="s">
        <v>13</v>
      </c>
      <c r="U35" s="57">
        <v>8502.6</v>
      </c>
      <c r="V35" s="57">
        <v>0</v>
      </c>
      <c r="W35" s="57">
        <v>5861</v>
      </c>
      <c r="X35" s="57">
        <v>5861</v>
      </c>
      <c r="Y35" s="57">
        <v>5861</v>
      </c>
      <c r="Z35" s="57">
        <v>5861</v>
      </c>
      <c r="AA35" s="57">
        <f>U35+V35+W35+X35+Y35+Z35</f>
        <v>31946.6</v>
      </c>
      <c r="AB35" s="82">
        <v>2026</v>
      </c>
      <c r="AC35" s="93"/>
      <c r="AD35" s="33"/>
      <c r="AE35" s="5"/>
      <c r="AF35" s="5"/>
      <c r="AG35" s="5"/>
      <c r="AH35" s="5"/>
      <c r="AI35" s="5"/>
    </row>
    <row r="36" spans="2:35" ht="24" customHeight="1" x14ac:dyDescent="0.3">
      <c r="B36" s="4">
        <v>0</v>
      </c>
      <c r="C36" s="4">
        <v>1</v>
      </c>
      <c r="D36" s="4">
        <v>1</v>
      </c>
      <c r="E36" s="4">
        <v>0</v>
      </c>
      <c r="F36" s="4">
        <v>7</v>
      </c>
      <c r="G36" s="4">
        <v>0</v>
      </c>
      <c r="H36" s="4">
        <v>1</v>
      </c>
      <c r="I36" s="4">
        <v>0</v>
      </c>
      <c r="J36" s="4">
        <v>1</v>
      </c>
      <c r="K36" s="4">
        <v>1</v>
      </c>
      <c r="L36" s="4">
        <v>0</v>
      </c>
      <c r="M36" s="4">
        <v>2</v>
      </c>
      <c r="N36" s="4" t="s">
        <v>39</v>
      </c>
      <c r="O36" s="4">
        <v>1</v>
      </c>
      <c r="P36" s="4">
        <v>0</v>
      </c>
      <c r="Q36" s="4">
        <v>4</v>
      </c>
      <c r="R36" s="4">
        <v>0</v>
      </c>
      <c r="S36" s="109"/>
      <c r="T36" s="106"/>
      <c r="U36" s="57">
        <v>1493.1</v>
      </c>
      <c r="V36" s="57">
        <v>1383.4</v>
      </c>
      <c r="W36" s="57">
        <v>0</v>
      </c>
      <c r="X36" s="57">
        <v>0</v>
      </c>
      <c r="Y36" s="57">
        <v>0</v>
      </c>
      <c r="Z36" s="57">
        <v>0</v>
      </c>
      <c r="AA36" s="57">
        <f>U36+V36+W36+X36+Y36+Z36</f>
        <v>2876.5</v>
      </c>
      <c r="AB36" s="82">
        <v>2022</v>
      </c>
      <c r="AC36" s="93"/>
      <c r="AD36" s="5"/>
      <c r="AE36" s="5"/>
      <c r="AF36" s="5"/>
      <c r="AG36" s="5"/>
      <c r="AH36" s="5"/>
      <c r="AI36" s="5"/>
    </row>
    <row r="37" spans="2:35" ht="22.5" customHeight="1" x14ac:dyDescent="0.3">
      <c r="B37" s="4">
        <v>0</v>
      </c>
      <c r="C37" s="4">
        <v>1</v>
      </c>
      <c r="D37" s="4">
        <v>1</v>
      </c>
      <c r="E37" s="4">
        <v>0</v>
      </c>
      <c r="F37" s="4">
        <v>7</v>
      </c>
      <c r="G37" s="4">
        <v>0</v>
      </c>
      <c r="H37" s="4">
        <v>1</v>
      </c>
      <c r="I37" s="4">
        <v>0</v>
      </c>
      <c r="J37" s="4">
        <v>1</v>
      </c>
      <c r="K37" s="4">
        <v>1</v>
      </c>
      <c r="L37" s="4">
        <v>0</v>
      </c>
      <c r="M37" s="4">
        <v>2</v>
      </c>
      <c r="N37" s="4">
        <v>1</v>
      </c>
      <c r="O37" s="4">
        <v>1</v>
      </c>
      <c r="P37" s="4">
        <v>0</v>
      </c>
      <c r="Q37" s="4">
        <v>4</v>
      </c>
      <c r="R37" s="4">
        <v>0</v>
      </c>
      <c r="S37" s="109"/>
      <c r="T37" s="106"/>
      <c r="U37" s="58">
        <v>10847.6</v>
      </c>
      <c r="V37" s="58">
        <v>5532.9</v>
      </c>
      <c r="W37" s="57">
        <v>0</v>
      </c>
      <c r="X37" s="57">
        <v>0</v>
      </c>
      <c r="Y37" s="57">
        <v>0</v>
      </c>
      <c r="Z37" s="57">
        <v>0</v>
      </c>
      <c r="AA37" s="57">
        <f>U37+V37+W37+X37+Y37+Z37</f>
        <v>16380.5</v>
      </c>
      <c r="AB37" s="82">
        <v>2022</v>
      </c>
      <c r="AC37" s="11"/>
      <c r="AD37" s="5"/>
      <c r="AE37" s="5"/>
      <c r="AF37" s="5"/>
      <c r="AG37" s="5"/>
      <c r="AH37" s="5"/>
      <c r="AI37" s="5"/>
    </row>
    <row r="38" spans="2:35" ht="60.75" customHeigh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9" t="s">
        <v>163</v>
      </c>
      <c r="T38" s="82" t="s">
        <v>28</v>
      </c>
      <c r="U38" s="82">
        <v>14</v>
      </c>
      <c r="V38" s="82">
        <v>2</v>
      </c>
      <c r="W38" s="82">
        <v>2</v>
      </c>
      <c r="X38" s="82">
        <v>2</v>
      </c>
      <c r="Y38" s="82">
        <v>2</v>
      </c>
      <c r="Z38" s="82">
        <v>2</v>
      </c>
      <c r="AA38" s="56">
        <f t="shared" ref="AA38:AA40" si="4">U38+V38+W38+X38+Y38+Z38</f>
        <v>24</v>
      </c>
      <c r="AB38" s="82">
        <v>2026</v>
      </c>
      <c r="AC38" s="32"/>
      <c r="AD38" s="5"/>
      <c r="AE38" s="5"/>
      <c r="AF38" s="5"/>
      <c r="AG38" s="5"/>
      <c r="AH38" s="5"/>
      <c r="AI38" s="5"/>
    </row>
    <row r="39" spans="2:35" ht="36.75" customHeight="1" x14ac:dyDescent="0.3">
      <c r="B39" s="4">
        <v>0</v>
      </c>
      <c r="C39" s="4">
        <v>1</v>
      </c>
      <c r="D39" s="4">
        <v>1</v>
      </c>
      <c r="E39" s="4">
        <v>0</v>
      </c>
      <c r="F39" s="4">
        <v>7</v>
      </c>
      <c r="G39" s="4">
        <v>0</v>
      </c>
      <c r="H39" s="4">
        <v>1</v>
      </c>
      <c r="I39" s="4">
        <v>0</v>
      </c>
      <c r="J39" s="4">
        <v>1</v>
      </c>
      <c r="K39" s="4">
        <v>1</v>
      </c>
      <c r="L39" s="4">
        <v>0</v>
      </c>
      <c r="M39" s="4">
        <v>2</v>
      </c>
      <c r="N39" s="4">
        <v>9</v>
      </c>
      <c r="O39" s="4">
        <v>9</v>
      </c>
      <c r="P39" s="4">
        <v>9</v>
      </c>
      <c r="Q39" s="4">
        <v>9</v>
      </c>
      <c r="R39" s="4">
        <v>9</v>
      </c>
      <c r="S39" s="89" t="s">
        <v>144</v>
      </c>
      <c r="T39" s="82" t="s">
        <v>13</v>
      </c>
      <c r="U39" s="57">
        <v>1621.4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f>U39+V39+W39+X39+Y39+Z39</f>
        <v>1621.4</v>
      </c>
      <c r="AB39" s="82">
        <v>2021</v>
      </c>
      <c r="AC39" s="11"/>
      <c r="AD39" s="5"/>
      <c r="AE39" s="5"/>
      <c r="AF39" s="5"/>
      <c r="AG39" s="5"/>
      <c r="AH39" s="5"/>
      <c r="AI39" s="5"/>
    </row>
    <row r="40" spans="2:35" ht="42" customHeight="1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9" t="s">
        <v>135</v>
      </c>
      <c r="T40" s="82" t="s">
        <v>28</v>
      </c>
      <c r="U40" s="82">
        <v>2</v>
      </c>
      <c r="V40" s="82">
        <v>0</v>
      </c>
      <c r="W40" s="82">
        <v>0</v>
      </c>
      <c r="X40" s="82">
        <v>0</v>
      </c>
      <c r="Y40" s="82">
        <v>0</v>
      </c>
      <c r="Z40" s="82">
        <v>0</v>
      </c>
      <c r="AA40" s="56">
        <f t="shared" si="4"/>
        <v>2</v>
      </c>
      <c r="AB40" s="82">
        <v>2021</v>
      </c>
      <c r="AC40" s="32"/>
      <c r="AD40" s="98"/>
      <c r="AE40" s="98"/>
      <c r="AF40" s="98"/>
      <c r="AG40" s="98"/>
      <c r="AH40" s="98"/>
      <c r="AI40" s="98"/>
    </row>
    <row r="41" spans="2:35" ht="60.75" customHeight="1" x14ac:dyDescent="0.35">
      <c r="B41" s="4">
        <v>0</v>
      </c>
      <c r="C41" s="4">
        <v>1</v>
      </c>
      <c r="D41" s="4">
        <v>1</v>
      </c>
      <c r="E41" s="4">
        <v>0</v>
      </c>
      <c r="F41" s="4">
        <v>7</v>
      </c>
      <c r="G41" s="4">
        <v>0</v>
      </c>
      <c r="H41" s="4">
        <v>1</v>
      </c>
      <c r="I41" s="4">
        <v>0</v>
      </c>
      <c r="J41" s="4">
        <v>1</v>
      </c>
      <c r="K41" s="4">
        <v>1</v>
      </c>
      <c r="L41" s="4">
        <v>0</v>
      </c>
      <c r="M41" s="4">
        <v>2</v>
      </c>
      <c r="N41" s="4">
        <v>9</v>
      </c>
      <c r="O41" s="4">
        <v>9</v>
      </c>
      <c r="P41" s="4">
        <v>9</v>
      </c>
      <c r="Q41" s="4">
        <v>9</v>
      </c>
      <c r="R41" s="4">
        <v>9</v>
      </c>
      <c r="S41" s="89" t="s">
        <v>145</v>
      </c>
      <c r="T41" s="82" t="s">
        <v>33</v>
      </c>
      <c r="U41" s="57">
        <v>5502.8</v>
      </c>
      <c r="V41" s="57">
        <v>4477.6000000000004</v>
      </c>
      <c r="W41" s="57">
        <v>0</v>
      </c>
      <c r="X41" s="57">
        <v>0</v>
      </c>
      <c r="Y41" s="57">
        <v>0</v>
      </c>
      <c r="Z41" s="57">
        <v>0</v>
      </c>
      <c r="AA41" s="57">
        <f>U41+V41+W41+X41+Y41+Z41</f>
        <v>9980.4000000000015</v>
      </c>
      <c r="AB41" s="82">
        <v>2022</v>
      </c>
      <c r="AC41" s="31"/>
      <c r="AD41" s="34"/>
      <c r="AE41" s="5"/>
      <c r="AF41" s="5"/>
      <c r="AG41" s="5"/>
      <c r="AH41" s="5"/>
      <c r="AI41" s="5"/>
    </row>
    <row r="42" spans="2:35" ht="40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9" t="s">
        <v>34</v>
      </c>
      <c r="T42" s="82" t="s">
        <v>28</v>
      </c>
      <c r="U42" s="82">
        <v>57</v>
      </c>
      <c r="V42" s="82">
        <v>50</v>
      </c>
      <c r="W42" s="82">
        <v>0</v>
      </c>
      <c r="X42" s="82">
        <v>0</v>
      </c>
      <c r="Y42" s="82">
        <v>0</v>
      </c>
      <c r="Z42" s="82">
        <v>0</v>
      </c>
      <c r="AA42" s="82">
        <f>SUM(U42:Z42)</f>
        <v>107</v>
      </c>
      <c r="AB42" s="82">
        <v>2022</v>
      </c>
      <c r="AC42" s="101"/>
      <c r="AD42" s="102"/>
      <c r="AE42" s="102"/>
      <c r="AF42" s="102"/>
      <c r="AG42" s="102"/>
      <c r="AH42" s="5"/>
      <c r="AI42" s="5"/>
    </row>
    <row r="43" spans="2:35" s="5" customFormat="1" ht="77.25" customHeight="1" x14ac:dyDescent="0.3">
      <c r="B43" s="4">
        <v>0</v>
      </c>
      <c r="C43" s="4">
        <v>1</v>
      </c>
      <c r="D43" s="4">
        <v>1</v>
      </c>
      <c r="E43" s="4">
        <v>1</v>
      </c>
      <c r="F43" s="4">
        <v>0</v>
      </c>
      <c r="G43" s="4">
        <v>0</v>
      </c>
      <c r="H43" s="4">
        <v>4</v>
      </c>
      <c r="I43" s="4">
        <v>0</v>
      </c>
      <c r="J43" s="4">
        <v>1</v>
      </c>
      <c r="K43" s="4">
        <v>1</v>
      </c>
      <c r="L43" s="4">
        <v>0</v>
      </c>
      <c r="M43" s="4">
        <v>3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16" t="s">
        <v>147</v>
      </c>
      <c r="T43" s="82" t="s">
        <v>13</v>
      </c>
      <c r="U43" s="52">
        <f t="shared" ref="U43:Z43" si="5">U46+U47</f>
        <v>125193.7</v>
      </c>
      <c r="V43" s="52">
        <f t="shared" si="5"/>
        <v>140158.6</v>
      </c>
      <c r="W43" s="52">
        <f t="shared" si="5"/>
        <v>140095.69999999998</v>
      </c>
      <c r="X43" s="52">
        <f t="shared" si="5"/>
        <v>139340</v>
      </c>
      <c r="Y43" s="52">
        <f t="shared" si="5"/>
        <v>139340</v>
      </c>
      <c r="Z43" s="52">
        <f t="shared" si="5"/>
        <v>139340</v>
      </c>
      <c r="AA43" s="52">
        <f>U43+V43+W43+X43+Y43+Z43</f>
        <v>823468</v>
      </c>
      <c r="AB43" s="17">
        <v>2026</v>
      </c>
      <c r="AC43" s="11"/>
    </row>
    <row r="44" spans="2:35" s="5" customFormat="1" ht="56.25" x14ac:dyDescent="0.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92" t="s">
        <v>148</v>
      </c>
      <c r="T44" s="82" t="s">
        <v>28</v>
      </c>
      <c r="U44" s="82">
        <v>81</v>
      </c>
      <c r="V44" s="82">
        <v>82</v>
      </c>
      <c r="W44" s="82">
        <v>83</v>
      </c>
      <c r="X44" s="82">
        <v>83</v>
      </c>
      <c r="Y44" s="82">
        <v>83</v>
      </c>
      <c r="Z44" s="82">
        <v>83</v>
      </c>
      <c r="AA44" s="82">
        <v>83</v>
      </c>
      <c r="AB44" s="82" t="s">
        <v>35</v>
      </c>
      <c r="AC44" s="80"/>
    </row>
    <row r="45" spans="2:35" ht="39" customHeight="1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9" t="s">
        <v>149</v>
      </c>
      <c r="T45" s="82" t="s">
        <v>28</v>
      </c>
      <c r="U45" s="82">
        <v>17</v>
      </c>
      <c r="V45" s="82">
        <v>16</v>
      </c>
      <c r="W45" s="82">
        <v>16</v>
      </c>
      <c r="X45" s="82">
        <v>16</v>
      </c>
      <c r="Y45" s="82">
        <v>16</v>
      </c>
      <c r="Z45" s="82">
        <v>16</v>
      </c>
      <c r="AA45" s="82">
        <v>16</v>
      </c>
      <c r="AB45" s="82" t="s">
        <v>35</v>
      </c>
      <c r="AC45" s="11"/>
      <c r="AD45" s="5"/>
      <c r="AE45" s="5"/>
      <c r="AF45" s="5"/>
      <c r="AG45" s="5"/>
      <c r="AH45" s="5"/>
      <c r="AI45" s="5"/>
    </row>
    <row r="46" spans="2:35" ht="33.75" customHeight="1" x14ac:dyDescent="0.3">
      <c r="B46" s="4">
        <v>0</v>
      </c>
      <c r="C46" s="4">
        <v>1</v>
      </c>
      <c r="D46" s="4">
        <v>1</v>
      </c>
      <c r="E46" s="4">
        <v>1</v>
      </c>
      <c r="F46" s="4">
        <v>0</v>
      </c>
      <c r="G46" s="4">
        <v>0</v>
      </c>
      <c r="H46" s="4">
        <v>4</v>
      </c>
      <c r="I46" s="4">
        <v>0</v>
      </c>
      <c r="J46" s="4">
        <v>1</v>
      </c>
      <c r="K46" s="4">
        <v>1</v>
      </c>
      <c r="L46" s="4">
        <v>0</v>
      </c>
      <c r="M46" s="4">
        <v>3</v>
      </c>
      <c r="N46" s="4">
        <v>1</v>
      </c>
      <c r="O46" s="4">
        <v>0</v>
      </c>
      <c r="P46" s="4">
        <v>5</v>
      </c>
      <c r="Q46" s="4">
        <v>0</v>
      </c>
      <c r="R46" s="4">
        <v>0</v>
      </c>
      <c r="S46" s="103" t="s">
        <v>150</v>
      </c>
      <c r="T46" s="105" t="s">
        <v>13</v>
      </c>
      <c r="U46" s="57">
        <v>116006.5</v>
      </c>
      <c r="V46" s="57">
        <v>126326.39999999999</v>
      </c>
      <c r="W46" s="57">
        <v>126326.39999999999</v>
      </c>
      <c r="X46" s="57">
        <v>126326.39999999999</v>
      </c>
      <c r="Y46" s="57">
        <v>126326.39999999999</v>
      </c>
      <c r="Z46" s="57">
        <v>126326.39999999999</v>
      </c>
      <c r="AA46" s="57">
        <f>U46+V46+W46+X46+Y46+Z46</f>
        <v>747638.5</v>
      </c>
      <c r="AB46" s="82" t="s">
        <v>35</v>
      </c>
      <c r="AC46" s="9"/>
      <c r="AD46" s="5"/>
      <c r="AE46" s="5"/>
      <c r="AF46" s="5"/>
      <c r="AG46" s="5"/>
      <c r="AH46" s="5"/>
      <c r="AI46" s="5"/>
    </row>
    <row r="47" spans="2:35" ht="41.25" customHeight="1" x14ac:dyDescent="0.3">
      <c r="B47" s="4">
        <v>0</v>
      </c>
      <c r="C47" s="4">
        <v>1</v>
      </c>
      <c r="D47" s="4">
        <v>1</v>
      </c>
      <c r="E47" s="4">
        <v>1</v>
      </c>
      <c r="F47" s="4">
        <v>0</v>
      </c>
      <c r="G47" s="4">
        <v>0</v>
      </c>
      <c r="H47" s="4">
        <v>4</v>
      </c>
      <c r="I47" s="4">
        <v>0</v>
      </c>
      <c r="J47" s="4">
        <v>1</v>
      </c>
      <c r="K47" s="4">
        <v>1</v>
      </c>
      <c r="L47" s="4">
        <v>0</v>
      </c>
      <c r="M47" s="4">
        <v>3</v>
      </c>
      <c r="N47" s="4">
        <v>9</v>
      </c>
      <c r="O47" s="4">
        <v>9</v>
      </c>
      <c r="P47" s="4">
        <v>9</v>
      </c>
      <c r="Q47" s="4">
        <v>9</v>
      </c>
      <c r="R47" s="4">
        <v>9</v>
      </c>
      <c r="S47" s="104"/>
      <c r="T47" s="106"/>
      <c r="U47" s="57">
        <v>9187.2000000000007</v>
      </c>
      <c r="V47" s="57">
        <v>13832.2</v>
      </c>
      <c r="W47" s="57">
        <v>13769.3</v>
      </c>
      <c r="X47" s="57">
        <v>13013.6</v>
      </c>
      <c r="Y47" s="57">
        <v>13013.6</v>
      </c>
      <c r="Z47" s="57">
        <v>13013.6</v>
      </c>
      <c r="AA47" s="57">
        <f>U47+V47+W47+X47+Y47+Z47</f>
        <v>75829.5</v>
      </c>
      <c r="AB47" s="82">
        <v>2026</v>
      </c>
      <c r="AC47" s="9"/>
      <c r="AD47" s="5"/>
      <c r="AE47" s="5"/>
      <c r="AF47" s="5"/>
      <c r="AG47" s="5"/>
      <c r="AH47" s="5"/>
      <c r="AI47" s="5"/>
    </row>
    <row r="48" spans="2:35" ht="56.25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92" t="s">
        <v>148</v>
      </c>
      <c r="T48" s="82" t="s">
        <v>28</v>
      </c>
      <c r="U48" s="82">
        <v>81</v>
      </c>
      <c r="V48" s="82">
        <v>82</v>
      </c>
      <c r="W48" s="82">
        <v>83</v>
      </c>
      <c r="X48" s="82">
        <v>83</v>
      </c>
      <c r="Y48" s="82">
        <v>83</v>
      </c>
      <c r="Z48" s="82">
        <v>83</v>
      </c>
      <c r="AA48" s="82">
        <v>83</v>
      </c>
      <c r="AB48" s="82" t="s">
        <v>35</v>
      </c>
      <c r="AC48" s="11"/>
      <c r="AD48" s="5"/>
      <c r="AE48" s="5"/>
      <c r="AF48" s="5"/>
      <c r="AG48" s="5"/>
      <c r="AH48" s="5"/>
      <c r="AI48" s="5"/>
    </row>
    <row r="49" spans="2:35" ht="39.75" customHeight="1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9" t="s">
        <v>151</v>
      </c>
      <c r="T49" s="82" t="s">
        <v>28</v>
      </c>
      <c r="U49" s="82">
        <v>17</v>
      </c>
      <c r="V49" s="82">
        <v>16</v>
      </c>
      <c r="W49" s="82">
        <v>16</v>
      </c>
      <c r="X49" s="82">
        <v>16</v>
      </c>
      <c r="Y49" s="82">
        <v>16</v>
      </c>
      <c r="Z49" s="82">
        <v>16</v>
      </c>
      <c r="AA49" s="82">
        <v>16</v>
      </c>
      <c r="AB49" s="82" t="s">
        <v>35</v>
      </c>
      <c r="AC49" s="11"/>
      <c r="AD49" s="5"/>
      <c r="AE49" s="5"/>
      <c r="AF49" s="5"/>
      <c r="AG49" s="5"/>
      <c r="AH49" s="5"/>
      <c r="AI49" s="5"/>
    </row>
    <row r="50" spans="2:35" ht="93.75" customHeight="1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9" t="s">
        <v>152</v>
      </c>
      <c r="T50" s="82" t="s">
        <v>30</v>
      </c>
      <c r="U50" s="82">
        <v>1</v>
      </c>
      <c r="V50" s="82">
        <v>1</v>
      </c>
      <c r="W50" s="82">
        <v>1</v>
      </c>
      <c r="X50" s="82">
        <v>1</v>
      </c>
      <c r="Y50" s="82">
        <v>1</v>
      </c>
      <c r="Z50" s="82">
        <v>1</v>
      </c>
      <c r="AA50" s="82">
        <v>1</v>
      </c>
      <c r="AB50" s="82">
        <v>2026</v>
      </c>
      <c r="AC50" s="11"/>
      <c r="AD50" s="5"/>
      <c r="AE50" s="5"/>
      <c r="AF50" s="5"/>
      <c r="AG50" s="5"/>
      <c r="AH50" s="5"/>
      <c r="AI50" s="5"/>
    </row>
    <row r="51" spans="2:35" ht="75.75" customHeigh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92" t="s">
        <v>164</v>
      </c>
      <c r="T51" s="82" t="s">
        <v>28</v>
      </c>
      <c r="U51" s="56">
        <v>1176</v>
      </c>
      <c r="V51" s="56">
        <v>1188</v>
      </c>
      <c r="W51" s="56">
        <v>1188</v>
      </c>
      <c r="X51" s="56">
        <v>1188</v>
      </c>
      <c r="Y51" s="56">
        <v>1188</v>
      </c>
      <c r="Z51" s="56">
        <v>1188</v>
      </c>
      <c r="AA51" s="56">
        <f>SUM(U51:Z51)</f>
        <v>7116</v>
      </c>
      <c r="AB51" s="82">
        <v>2026</v>
      </c>
      <c r="AC51" s="11"/>
      <c r="AD51" s="5"/>
      <c r="AE51" s="5"/>
      <c r="AF51" s="5"/>
      <c r="AG51" s="5"/>
      <c r="AH51" s="5"/>
      <c r="AI51" s="5"/>
    </row>
    <row r="52" spans="2:35" s="5" customFormat="1" ht="58.5" customHeight="1" x14ac:dyDescent="0.4">
      <c r="B52" s="4">
        <v>0</v>
      </c>
      <c r="C52" s="4">
        <v>4</v>
      </c>
      <c r="D52" s="4">
        <v>3</v>
      </c>
      <c r="E52" s="4">
        <v>0</v>
      </c>
      <c r="F52" s="4">
        <v>7</v>
      </c>
      <c r="G52" s="4">
        <v>0</v>
      </c>
      <c r="H52" s="4">
        <v>1</v>
      </c>
      <c r="I52" s="4">
        <v>0</v>
      </c>
      <c r="J52" s="4">
        <v>1</v>
      </c>
      <c r="K52" s="4">
        <v>1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18" t="s">
        <v>187</v>
      </c>
      <c r="T52" s="82" t="s">
        <v>13</v>
      </c>
      <c r="U52" s="52">
        <f>U54+U55+U56+U57+U59+U60+U61+U62+U64+U66+U67+U65+U69+U72</f>
        <v>496053.39999999997</v>
      </c>
      <c r="V52" s="52">
        <f t="shared" ref="V52:AA52" si="6">V54+V55+V56+V57+V59+V60+V61+V62+V64+V66+V67+V65+V69+V72</f>
        <v>212621.1</v>
      </c>
      <c r="W52" s="52">
        <f t="shared" si="6"/>
        <v>12743.8</v>
      </c>
      <c r="X52" s="52">
        <f t="shared" si="6"/>
        <v>10760</v>
      </c>
      <c r="Y52" s="52">
        <f t="shared" si="6"/>
        <v>0</v>
      </c>
      <c r="Z52" s="52">
        <f t="shared" si="6"/>
        <v>0</v>
      </c>
      <c r="AA52" s="52">
        <f t="shared" si="6"/>
        <v>732178.30000000016</v>
      </c>
      <c r="AB52" s="17">
        <v>2026</v>
      </c>
      <c r="AC52" s="32"/>
      <c r="AD52" s="79"/>
    </row>
    <row r="53" spans="2:35" ht="39" customHeight="1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89" t="s">
        <v>153</v>
      </c>
      <c r="T53" s="82" t="s">
        <v>36</v>
      </c>
      <c r="U53" s="56">
        <f>U58+U63+U68+U71+U74</f>
        <v>340</v>
      </c>
      <c r="V53" s="56">
        <f t="shared" ref="V53:Z53" si="7">V58+V63+V68+V71+V74</f>
        <v>190</v>
      </c>
      <c r="W53" s="56">
        <f t="shared" si="7"/>
        <v>0</v>
      </c>
      <c r="X53" s="56">
        <f t="shared" si="7"/>
        <v>0</v>
      </c>
      <c r="Y53" s="56">
        <f t="shared" si="7"/>
        <v>0</v>
      </c>
      <c r="Z53" s="56">
        <f t="shared" si="7"/>
        <v>320</v>
      </c>
      <c r="AA53" s="56">
        <f>AA58+AA63+AA68+AA71+AA74</f>
        <v>850</v>
      </c>
      <c r="AB53" s="82">
        <v>2026</v>
      </c>
      <c r="AC53" s="32"/>
      <c r="AD53" s="5"/>
      <c r="AE53" s="5"/>
      <c r="AF53" s="5"/>
      <c r="AG53" s="5"/>
      <c r="AH53" s="5"/>
      <c r="AI53" s="5"/>
    </row>
    <row r="54" spans="2:35" ht="27" customHeight="1" x14ac:dyDescent="0.3">
      <c r="B54" s="4">
        <v>0</v>
      </c>
      <c r="C54" s="4">
        <v>4</v>
      </c>
      <c r="D54" s="4">
        <v>3</v>
      </c>
      <c r="E54" s="4">
        <v>0</v>
      </c>
      <c r="F54" s="4">
        <v>7</v>
      </c>
      <c r="G54" s="4">
        <v>0</v>
      </c>
      <c r="H54" s="4">
        <v>1</v>
      </c>
      <c r="I54" s="4">
        <v>0</v>
      </c>
      <c r="J54" s="4">
        <v>1</v>
      </c>
      <c r="K54" s="4">
        <v>1</v>
      </c>
      <c r="L54" s="4" t="s">
        <v>37</v>
      </c>
      <c r="M54" s="4">
        <v>2</v>
      </c>
      <c r="N54" s="4">
        <v>0</v>
      </c>
      <c r="O54" s="4">
        <v>0</v>
      </c>
      <c r="P54" s="4">
        <v>0</v>
      </c>
      <c r="Q54" s="4">
        <v>0</v>
      </c>
      <c r="R54" s="4">
        <v>4</v>
      </c>
      <c r="S54" s="116" t="s">
        <v>156</v>
      </c>
      <c r="T54" s="105" t="s">
        <v>13</v>
      </c>
      <c r="U54" s="57">
        <v>62809</v>
      </c>
      <c r="V54" s="57">
        <v>65671.899999999994</v>
      </c>
      <c r="W54" s="57">
        <v>0</v>
      </c>
      <c r="X54" s="57">
        <v>0</v>
      </c>
      <c r="Y54" s="57">
        <v>0</v>
      </c>
      <c r="Z54" s="57">
        <v>0</v>
      </c>
      <c r="AA54" s="57">
        <f>U54+V54+W54+X54+Y54+Z54</f>
        <v>128480.9</v>
      </c>
      <c r="AB54" s="82">
        <v>2022</v>
      </c>
      <c r="AC54" s="35"/>
      <c r="AD54" s="5"/>
      <c r="AE54" s="5"/>
      <c r="AF54" s="5"/>
      <c r="AG54" s="5"/>
      <c r="AH54" s="5"/>
      <c r="AI54" s="5"/>
    </row>
    <row r="55" spans="2:35" ht="22.5" x14ac:dyDescent="0.3">
      <c r="B55" s="4">
        <v>0</v>
      </c>
      <c r="C55" s="4">
        <v>4</v>
      </c>
      <c r="D55" s="4">
        <v>3</v>
      </c>
      <c r="E55" s="4">
        <v>0</v>
      </c>
      <c r="F55" s="4">
        <v>7</v>
      </c>
      <c r="G55" s="4">
        <v>0</v>
      </c>
      <c r="H55" s="4">
        <v>1</v>
      </c>
      <c r="I55" s="4">
        <v>0</v>
      </c>
      <c r="J55" s="4">
        <v>1</v>
      </c>
      <c r="K55" s="4">
        <v>1</v>
      </c>
      <c r="L55" s="4" t="s">
        <v>37</v>
      </c>
      <c r="M55" s="4">
        <v>2</v>
      </c>
      <c r="N55" s="4">
        <v>5</v>
      </c>
      <c r="O55" s="4">
        <v>2</v>
      </c>
      <c r="P55" s="4">
        <v>3</v>
      </c>
      <c r="Q55" s="4">
        <v>2</v>
      </c>
      <c r="R55" s="4">
        <v>4</v>
      </c>
      <c r="S55" s="117"/>
      <c r="T55" s="110"/>
      <c r="U55" s="57">
        <v>70672.899999999994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f>U55+V55+W55+X55+Y55+Z55</f>
        <v>70672.899999999994</v>
      </c>
      <c r="AB55" s="82">
        <v>2021</v>
      </c>
      <c r="AC55" s="35"/>
      <c r="AD55" s="5"/>
      <c r="AE55" s="5"/>
      <c r="AF55" s="5"/>
      <c r="AG55" s="5"/>
      <c r="AH55" s="5"/>
      <c r="AI55" s="5"/>
    </row>
    <row r="56" spans="2:35" ht="22.5" x14ac:dyDescent="0.3">
      <c r="B56" s="4">
        <v>0</v>
      </c>
      <c r="C56" s="4">
        <v>4</v>
      </c>
      <c r="D56" s="4">
        <v>3</v>
      </c>
      <c r="E56" s="4">
        <v>0</v>
      </c>
      <c r="F56" s="4">
        <v>7</v>
      </c>
      <c r="G56" s="4">
        <v>0</v>
      </c>
      <c r="H56" s="4">
        <v>1</v>
      </c>
      <c r="I56" s="4">
        <v>0</v>
      </c>
      <c r="J56" s="4">
        <v>1</v>
      </c>
      <c r="K56" s="4">
        <v>1</v>
      </c>
      <c r="L56" s="4" t="s">
        <v>37</v>
      </c>
      <c r="M56" s="4">
        <v>2</v>
      </c>
      <c r="N56" s="4">
        <v>1</v>
      </c>
      <c r="O56" s="4">
        <v>0</v>
      </c>
      <c r="P56" s="4">
        <v>1</v>
      </c>
      <c r="Q56" s="4">
        <v>5</v>
      </c>
      <c r="R56" s="4">
        <v>4</v>
      </c>
      <c r="S56" s="117"/>
      <c r="T56" s="110"/>
      <c r="U56" s="57">
        <v>38448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f>U56+V56+W56+X56+Y56+Z56</f>
        <v>38448</v>
      </c>
      <c r="AB56" s="82">
        <v>2021</v>
      </c>
      <c r="AC56" s="9"/>
      <c r="AD56" s="5"/>
      <c r="AE56" s="5"/>
      <c r="AF56" s="5"/>
      <c r="AG56" s="5"/>
      <c r="AH56" s="5"/>
      <c r="AI56" s="5"/>
    </row>
    <row r="57" spans="2:35" x14ac:dyDescent="0.3">
      <c r="B57" s="4">
        <v>0</v>
      </c>
      <c r="C57" s="4">
        <v>4</v>
      </c>
      <c r="D57" s="4">
        <v>3</v>
      </c>
      <c r="E57" s="4">
        <v>0</v>
      </c>
      <c r="F57" s="4">
        <v>7</v>
      </c>
      <c r="G57" s="4">
        <v>0</v>
      </c>
      <c r="H57" s="4">
        <v>1</v>
      </c>
      <c r="I57" s="4">
        <v>0</v>
      </c>
      <c r="J57" s="4">
        <v>1</v>
      </c>
      <c r="K57" s="4">
        <v>1</v>
      </c>
      <c r="L57" s="4" t="s">
        <v>38</v>
      </c>
      <c r="M57" s="4">
        <v>2</v>
      </c>
      <c r="N57" s="4" t="s">
        <v>39</v>
      </c>
      <c r="O57" s="4">
        <v>0</v>
      </c>
      <c r="P57" s="4">
        <v>1</v>
      </c>
      <c r="Q57" s="4">
        <v>5</v>
      </c>
      <c r="R57" s="4">
        <v>4</v>
      </c>
      <c r="S57" s="118"/>
      <c r="T57" s="106"/>
      <c r="U57" s="57">
        <v>9612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f>U57+V57+W57+X57+Y57+Z57</f>
        <v>9612</v>
      </c>
      <c r="AB57" s="82">
        <v>2021</v>
      </c>
      <c r="AC57" s="36"/>
      <c r="AD57" s="5"/>
      <c r="AE57" s="5"/>
      <c r="AF57" s="5"/>
      <c r="AG57" s="5"/>
      <c r="AH57" s="5"/>
      <c r="AI57" s="5"/>
    </row>
    <row r="58" spans="2:35" ht="50.25" customHeight="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90" t="s">
        <v>154</v>
      </c>
      <c r="T58" s="82" t="s">
        <v>36</v>
      </c>
      <c r="U58" s="56">
        <v>190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190</v>
      </c>
      <c r="AB58" s="82">
        <v>2021</v>
      </c>
      <c r="AC58" s="11"/>
      <c r="AD58" s="5"/>
      <c r="AE58" s="5"/>
      <c r="AF58" s="5"/>
      <c r="AG58" s="5"/>
      <c r="AH58" s="5"/>
      <c r="AI58" s="5"/>
    </row>
    <row r="59" spans="2:35" ht="18.75" customHeight="1" x14ac:dyDescent="0.3">
      <c r="B59" s="77">
        <v>0</v>
      </c>
      <c r="C59" s="77">
        <v>4</v>
      </c>
      <c r="D59" s="77">
        <v>3</v>
      </c>
      <c r="E59" s="77">
        <v>0</v>
      </c>
      <c r="F59" s="77">
        <v>7</v>
      </c>
      <c r="G59" s="77">
        <v>0</v>
      </c>
      <c r="H59" s="77">
        <v>1</v>
      </c>
      <c r="I59" s="77">
        <v>0</v>
      </c>
      <c r="J59" s="77">
        <v>1</v>
      </c>
      <c r="K59" s="77">
        <v>1</v>
      </c>
      <c r="L59" s="77" t="s">
        <v>37</v>
      </c>
      <c r="M59" s="77">
        <v>2</v>
      </c>
      <c r="N59" s="77">
        <v>5</v>
      </c>
      <c r="O59" s="77">
        <v>2</v>
      </c>
      <c r="P59" s="77">
        <v>3</v>
      </c>
      <c r="Q59" s="77">
        <v>2</v>
      </c>
      <c r="R59" s="77">
        <v>5</v>
      </c>
      <c r="S59" s="116" t="s">
        <v>157</v>
      </c>
      <c r="T59" s="105" t="s">
        <v>13</v>
      </c>
      <c r="U59" s="59">
        <v>121611.1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f>U59+V59+W59+X59+Y59+Z59</f>
        <v>121611.1</v>
      </c>
      <c r="AB59" s="82">
        <v>2021</v>
      </c>
      <c r="AC59" s="35"/>
      <c r="AD59" s="5"/>
      <c r="AE59" s="5"/>
      <c r="AF59" s="5"/>
      <c r="AG59" s="5"/>
      <c r="AH59" s="5"/>
      <c r="AI59" s="5"/>
    </row>
    <row r="60" spans="2:35" ht="18.75" customHeight="1" x14ac:dyDescent="0.3">
      <c r="B60" s="77">
        <v>0</v>
      </c>
      <c r="C60" s="77">
        <v>4</v>
      </c>
      <c r="D60" s="77">
        <v>3</v>
      </c>
      <c r="E60" s="77">
        <v>0</v>
      </c>
      <c r="F60" s="77">
        <v>7</v>
      </c>
      <c r="G60" s="77">
        <v>0</v>
      </c>
      <c r="H60" s="77">
        <v>1</v>
      </c>
      <c r="I60" s="77">
        <v>0</v>
      </c>
      <c r="J60" s="77">
        <v>1</v>
      </c>
      <c r="K60" s="77">
        <v>1</v>
      </c>
      <c r="L60" s="77" t="s">
        <v>38</v>
      </c>
      <c r="M60" s="77">
        <v>2</v>
      </c>
      <c r="N60" s="77" t="s">
        <v>39</v>
      </c>
      <c r="O60" s="77">
        <v>0</v>
      </c>
      <c r="P60" s="77">
        <v>1</v>
      </c>
      <c r="Q60" s="77">
        <v>5</v>
      </c>
      <c r="R60" s="77">
        <v>5</v>
      </c>
      <c r="S60" s="117"/>
      <c r="T60" s="110"/>
      <c r="U60" s="59">
        <v>9612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f>U60+V60+W60+X60+Y60+Z60</f>
        <v>9612</v>
      </c>
      <c r="AB60" s="82">
        <v>2021</v>
      </c>
      <c r="AC60" s="9"/>
      <c r="AD60" s="5"/>
      <c r="AE60" s="5"/>
      <c r="AF60" s="5"/>
      <c r="AG60" s="5"/>
      <c r="AH60" s="5"/>
      <c r="AI60" s="5"/>
    </row>
    <row r="61" spans="2:35" ht="18" customHeight="1" x14ac:dyDescent="0.3">
      <c r="B61" s="77">
        <v>0</v>
      </c>
      <c r="C61" s="77">
        <v>4</v>
      </c>
      <c r="D61" s="77">
        <v>3</v>
      </c>
      <c r="E61" s="77">
        <v>0</v>
      </c>
      <c r="F61" s="77">
        <v>7</v>
      </c>
      <c r="G61" s="77">
        <v>0</v>
      </c>
      <c r="H61" s="77">
        <v>1</v>
      </c>
      <c r="I61" s="77">
        <v>0</v>
      </c>
      <c r="J61" s="77">
        <v>1</v>
      </c>
      <c r="K61" s="77">
        <v>1</v>
      </c>
      <c r="L61" s="77" t="s">
        <v>37</v>
      </c>
      <c r="M61" s="4">
        <v>2</v>
      </c>
      <c r="N61" s="4">
        <v>0</v>
      </c>
      <c r="O61" s="4">
        <v>0</v>
      </c>
      <c r="P61" s="4">
        <v>0</v>
      </c>
      <c r="Q61" s="4">
        <v>0</v>
      </c>
      <c r="R61" s="4">
        <v>5</v>
      </c>
      <c r="S61" s="117"/>
      <c r="T61" s="110"/>
      <c r="U61" s="59">
        <v>76158.5</v>
      </c>
      <c r="V61" s="57">
        <v>146949.20000000001</v>
      </c>
      <c r="W61" s="57">
        <v>0</v>
      </c>
      <c r="X61" s="57">
        <v>0</v>
      </c>
      <c r="Y61" s="57">
        <v>0</v>
      </c>
      <c r="Z61" s="57">
        <v>0</v>
      </c>
      <c r="AA61" s="57">
        <f>U61+V61+W61+X61+Y61+Z61</f>
        <v>223107.7</v>
      </c>
      <c r="AB61" s="82">
        <v>2022</v>
      </c>
      <c r="AC61" s="35"/>
      <c r="AD61" s="5"/>
      <c r="AE61" s="5"/>
      <c r="AF61" s="5"/>
      <c r="AG61" s="5"/>
      <c r="AH61" s="5"/>
      <c r="AI61" s="5"/>
    </row>
    <row r="62" spans="2:35" ht="17.25" customHeight="1" x14ac:dyDescent="0.3">
      <c r="B62" s="77">
        <v>0</v>
      </c>
      <c r="C62" s="77">
        <v>4</v>
      </c>
      <c r="D62" s="77">
        <v>3</v>
      </c>
      <c r="E62" s="77">
        <v>0</v>
      </c>
      <c r="F62" s="77">
        <v>7</v>
      </c>
      <c r="G62" s="77">
        <v>0</v>
      </c>
      <c r="H62" s="77">
        <v>1</v>
      </c>
      <c r="I62" s="77">
        <v>0</v>
      </c>
      <c r="J62" s="77">
        <v>1</v>
      </c>
      <c r="K62" s="77">
        <v>1</v>
      </c>
      <c r="L62" s="77" t="s">
        <v>37</v>
      </c>
      <c r="M62" s="77">
        <v>2</v>
      </c>
      <c r="N62" s="77">
        <v>1</v>
      </c>
      <c r="O62" s="77">
        <v>0</v>
      </c>
      <c r="P62" s="77">
        <v>1</v>
      </c>
      <c r="Q62" s="77">
        <v>5</v>
      </c>
      <c r="R62" s="77">
        <v>5</v>
      </c>
      <c r="S62" s="118"/>
      <c r="T62" s="106"/>
      <c r="U62" s="59">
        <v>38448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f>U62+V62+W62+X62+Y62+Z62</f>
        <v>38448</v>
      </c>
      <c r="AB62" s="82">
        <v>2021</v>
      </c>
      <c r="AC62" s="9"/>
      <c r="AD62" s="5"/>
      <c r="AE62" s="5"/>
      <c r="AF62" s="5"/>
      <c r="AG62" s="5"/>
      <c r="AH62" s="5"/>
      <c r="AI62" s="5"/>
    </row>
    <row r="63" spans="2:35" ht="37.5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89" t="s">
        <v>154</v>
      </c>
      <c r="T63" s="82" t="s">
        <v>36</v>
      </c>
      <c r="U63" s="82">
        <v>0</v>
      </c>
      <c r="V63" s="82">
        <v>190</v>
      </c>
      <c r="W63" s="82">
        <v>0</v>
      </c>
      <c r="X63" s="82">
        <v>0</v>
      </c>
      <c r="Y63" s="82">
        <v>0</v>
      </c>
      <c r="Z63" s="82">
        <v>0</v>
      </c>
      <c r="AA63" s="82">
        <v>190</v>
      </c>
      <c r="AB63" s="82">
        <v>2022</v>
      </c>
      <c r="AC63" s="37"/>
      <c r="AD63" s="5"/>
      <c r="AE63" s="5"/>
      <c r="AF63" s="5"/>
      <c r="AG63" s="5"/>
      <c r="AH63" s="5"/>
      <c r="AI63" s="5"/>
    </row>
    <row r="64" spans="2:35" ht="22.5" customHeight="1" x14ac:dyDescent="0.35">
      <c r="B64" s="4">
        <v>0</v>
      </c>
      <c r="C64" s="4">
        <v>4</v>
      </c>
      <c r="D64" s="4">
        <v>3</v>
      </c>
      <c r="E64" s="4">
        <v>0</v>
      </c>
      <c r="F64" s="4">
        <v>7</v>
      </c>
      <c r="G64" s="4">
        <v>0</v>
      </c>
      <c r="H64" s="4">
        <v>1</v>
      </c>
      <c r="I64" s="4">
        <v>0</v>
      </c>
      <c r="J64" s="4">
        <v>1</v>
      </c>
      <c r="K64" s="4">
        <v>1</v>
      </c>
      <c r="L64" s="4" t="s">
        <v>37</v>
      </c>
      <c r="M64" s="4">
        <v>2</v>
      </c>
      <c r="N64" s="4">
        <v>0</v>
      </c>
      <c r="O64" s="4">
        <v>0</v>
      </c>
      <c r="P64" s="4">
        <v>0</v>
      </c>
      <c r="Q64" s="4">
        <v>0</v>
      </c>
      <c r="R64" s="4">
        <v>1</v>
      </c>
      <c r="S64" s="112" t="s">
        <v>171</v>
      </c>
      <c r="T64" s="114" t="s">
        <v>13</v>
      </c>
      <c r="U64" s="57">
        <v>32525.3</v>
      </c>
      <c r="V64" s="60">
        <v>0</v>
      </c>
      <c r="W64" s="60">
        <v>0</v>
      </c>
      <c r="X64" s="60">
        <v>0</v>
      </c>
      <c r="Y64" s="60">
        <v>0</v>
      </c>
      <c r="Z64" s="60">
        <v>0</v>
      </c>
      <c r="AA64" s="57">
        <f>U64+V64+W64+X64+Y64+Z64</f>
        <v>32525.3</v>
      </c>
      <c r="AB64" s="82">
        <v>2021</v>
      </c>
      <c r="AC64" s="37"/>
      <c r="AD64" s="5"/>
      <c r="AE64" s="5"/>
      <c r="AF64" s="5"/>
      <c r="AG64" s="5"/>
      <c r="AH64" s="5"/>
      <c r="AI64" s="5"/>
    </row>
    <row r="65" spans="2:35" ht="21" customHeight="1" x14ac:dyDescent="0.35">
      <c r="B65" s="4">
        <v>0</v>
      </c>
      <c r="C65" s="4">
        <v>4</v>
      </c>
      <c r="D65" s="4">
        <v>3</v>
      </c>
      <c r="E65" s="4">
        <v>0</v>
      </c>
      <c r="F65" s="4">
        <v>7</v>
      </c>
      <c r="G65" s="4">
        <v>0</v>
      </c>
      <c r="H65" s="4">
        <v>1</v>
      </c>
      <c r="I65" s="4">
        <v>0</v>
      </c>
      <c r="J65" s="4">
        <v>1</v>
      </c>
      <c r="K65" s="4">
        <v>1</v>
      </c>
      <c r="L65" s="4" t="s">
        <v>37</v>
      </c>
      <c r="M65" s="4">
        <v>2</v>
      </c>
      <c r="N65" s="4">
        <v>5</v>
      </c>
      <c r="O65" s="4">
        <v>1</v>
      </c>
      <c r="P65" s="4">
        <v>5</v>
      </c>
      <c r="Q65" s="4">
        <v>9</v>
      </c>
      <c r="R65" s="4">
        <v>1</v>
      </c>
      <c r="S65" s="113"/>
      <c r="T65" s="110"/>
      <c r="U65" s="57">
        <v>846.4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57">
        <f>U65+V65+W65+X65+Y65+Z65</f>
        <v>846.4</v>
      </c>
      <c r="AB65" s="82">
        <v>2021</v>
      </c>
      <c r="AC65" s="37"/>
      <c r="AD65" s="5"/>
      <c r="AE65" s="5"/>
      <c r="AF65" s="5"/>
      <c r="AG65" s="5"/>
      <c r="AH65" s="5"/>
      <c r="AI65" s="5"/>
    </row>
    <row r="66" spans="2:35" ht="20.25" customHeight="1" x14ac:dyDescent="0.35">
      <c r="B66" s="4">
        <v>0</v>
      </c>
      <c r="C66" s="4">
        <v>4</v>
      </c>
      <c r="D66" s="4">
        <v>3</v>
      </c>
      <c r="E66" s="4">
        <v>0</v>
      </c>
      <c r="F66" s="4">
        <v>7</v>
      </c>
      <c r="G66" s="4">
        <v>0</v>
      </c>
      <c r="H66" s="4">
        <v>1</v>
      </c>
      <c r="I66" s="4">
        <v>0</v>
      </c>
      <c r="J66" s="4">
        <v>1</v>
      </c>
      <c r="K66" s="4">
        <v>1</v>
      </c>
      <c r="L66" s="4" t="s">
        <v>37</v>
      </c>
      <c r="M66" s="4">
        <v>2</v>
      </c>
      <c r="N66" s="4">
        <v>1</v>
      </c>
      <c r="O66" s="4">
        <v>0</v>
      </c>
      <c r="P66" s="4">
        <v>1</v>
      </c>
      <c r="Q66" s="4">
        <v>5</v>
      </c>
      <c r="R66" s="4">
        <v>1</v>
      </c>
      <c r="S66" s="113"/>
      <c r="T66" s="110"/>
      <c r="U66" s="58">
        <v>28248.1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57">
        <f>U66+V66+W66+X66+Y66+Z66</f>
        <v>28248.1</v>
      </c>
      <c r="AB66" s="82">
        <v>2021</v>
      </c>
      <c r="AC66" s="37"/>
      <c r="AD66" s="5"/>
      <c r="AE66" s="5"/>
      <c r="AF66" s="5"/>
      <c r="AG66" s="5"/>
      <c r="AH66" s="5"/>
      <c r="AI66" s="5"/>
    </row>
    <row r="67" spans="2:35" ht="20.25" customHeight="1" x14ac:dyDescent="0.35">
      <c r="B67" s="4">
        <v>0</v>
      </c>
      <c r="C67" s="4">
        <v>4</v>
      </c>
      <c r="D67" s="4">
        <v>3</v>
      </c>
      <c r="E67" s="4">
        <v>0</v>
      </c>
      <c r="F67" s="4">
        <v>7</v>
      </c>
      <c r="G67" s="4">
        <v>0</v>
      </c>
      <c r="H67" s="4">
        <v>1</v>
      </c>
      <c r="I67" s="4">
        <v>0</v>
      </c>
      <c r="J67" s="4">
        <v>1</v>
      </c>
      <c r="K67" s="4">
        <v>1</v>
      </c>
      <c r="L67" s="4" t="s">
        <v>38</v>
      </c>
      <c r="M67" s="4">
        <v>2</v>
      </c>
      <c r="N67" s="4" t="s">
        <v>39</v>
      </c>
      <c r="O67" s="4">
        <v>0</v>
      </c>
      <c r="P67" s="4">
        <v>1</v>
      </c>
      <c r="Q67" s="4">
        <v>5</v>
      </c>
      <c r="R67" s="4">
        <v>1</v>
      </c>
      <c r="S67" s="115"/>
      <c r="T67" s="106"/>
      <c r="U67" s="57">
        <v>7062.1</v>
      </c>
      <c r="V67" s="60">
        <v>0</v>
      </c>
      <c r="W67" s="60">
        <v>0</v>
      </c>
      <c r="X67" s="60">
        <v>0</v>
      </c>
      <c r="Y67" s="60">
        <v>0</v>
      </c>
      <c r="Z67" s="60">
        <v>0</v>
      </c>
      <c r="AA67" s="57">
        <f>U67+V67+W67+X67+Y67+Z67</f>
        <v>7062.1</v>
      </c>
      <c r="AB67" s="82">
        <v>2021</v>
      </c>
      <c r="AC67" s="37"/>
      <c r="AD67" s="5"/>
      <c r="AE67" s="5"/>
      <c r="AF67" s="5"/>
      <c r="AG67" s="5"/>
      <c r="AH67" s="5"/>
      <c r="AI67" s="5"/>
    </row>
    <row r="68" spans="2:35" ht="39.75" customHeight="1" x14ac:dyDescent="0.3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89" t="s">
        <v>154</v>
      </c>
      <c r="T68" s="82" t="s">
        <v>36</v>
      </c>
      <c r="U68" s="82">
        <v>150</v>
      </c>
      <c r="V68" s="82">
        <v>0</v>
      </c>
      <c r="W68" s="82">
        <v>0</v>
      </c>
      <c r="X68" s="82">
        <v>0</v>
      </c>
      <c r="Y68" s="82">
        <v>0</v>
      </c>
      <c r="Z68" s="82">
        <v>0</v>
      </c>
      <c r="AA68" s="82">
        <v>150</v>
      </c>
      <c r="AB68" s="82">
        <v>2021</v>
      </c>
      <c r="AC68" s="37"/>
      <c r="AD68" s="5"/>
      <c r="AE68" s="5"/>
      <c r="AF68" s="5"/>
      <c r="AG68" s="5"/>
      <c r="AH68" s="5"/>
      <c r="AI68" s="5"/>
    </row>
    <row r="69" spans="2:35" ht="39.75" customHeight="1" x14ac:dyDescent="0.35">
      <c r="B69" s="4">
        <v>0</v>
      </c>
      <c r="C69" s="4">
        <v>4</v>
      </c>
      <c r="D69" s="4">
        <v>3</v>
      </c>
      <c r="E69" s="4">
        <v>0</v>
      </c>
      <c r="F69" s="4">
        <v>7</v>
      </c>
      <c r="G69" s="4">
        <v>0</v>
      </c>
      <c r="H69" s="4">
        <v>1</v>
      </c>
      <c r="I69" s="4">
        <v>0</v>
      </c>
      <c r="J69" s="4">
        <v>1</v>
      </c>
      <c r="K69" s="4">
        <v>1</v>
      </c>
      <c r="L69" s="4" t="s">
        <v>38</v>
      </c>
      <c r="M69" s="4">
        <v>2</v>
      </c>
      <c r="N69" s="4">
        <v>0</v>
      </c>
      <c r="O69" s="4">
        <v>0</v>
      </c>
      <c r="P69" s="4">
        <v>0</v>
      </c>
      <c r="Q69" s="4">
        <v>0</v>
      </c>
      <c r="R69" s="4">
        <v>8</v>
      </c>
      <c r="S69" s="89" t="s">
        <v>184</v>
      </c>
      <c r="T69" s="82" t="s">
        <v>13</v>
      </c>
      <c r="U69" s="53">
        <v>0</v>
      </c>
      <c r="V69" s="53">
        <v>0</v>
      </c>
      <c r="W69" s="57">
        <v>6497.4</v>
      </c>
      <c r="X69" s="57">
        <v>10760</v>
      </c>
      <c r="Y69" s="53">
        <v>0</v>
      </c>
      <c r="Z69" s="53">
        <v>0</v>
      </c>
      <c r="AA69" s="57">
        <f t="shared" ref="AA69:AA74" si="8">U69+V69+W69+X69+Y69+Z69</f>
        <v>17257.400000000001</v>
      </c>
      <c r="AB69" s="82">
        <v>2024</v>
      </c>
      <c r="AC69" s="37"/>
      <c r="AD69" s="5"/>
      <c r="AE69" s="5"/>
      <c r="AF69" s="5"/>
      <c r="AG69" s="5"/>
      <c r="AH69" s="5"/>
      <c r="AI69" s="5"/>
    </row>
    <row r="70" spans="2:35" ht="39.75" customHeight="1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92" t="s">
        <v>188</v>
      </c>
      <c r="T70" s="86" t="s">
        <v>28</v>
      </c>
      <c r="U70" s="78">
        <v>0</v>
      </c>
      <c r="V70" s="78">
        <v>0</v>
      </c>
      <c r="W70" s="82">
        <v>1</v>
      </c>
      <c r="X70" s="78">
        <v>0</v>
      </c>
      <c r="Y70" s="78">
        <v>0</v>
      </c>
      <c r="Z70" s="78">
        <v>0</v>
      </c>
      <c r="AA70" s="56">
        <v>1</v>
      </c>
      <c r="AB70" s="82">
        <v>2023</v>
      </c>
      <c r="AC70" s="95"/>
      <c r="AD70" s="96"/>
      <c r="AE70" s="5"/>
      <c r="AF70" s="5"/>
      <c r="AG70" s="5"/>
      <c r="AH70" s="5"/>
      <c r="AI70" s="5"/>
    </row>
    <row r="71" spans="2:35" ht="39.75" customHeight="1" x14ac:dyDescent="0.3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89" t="s">
        <v>186</v>
      </c>
      <c r="T71" s="82" t="s">
        <v>36</v>
      </c>
      <c r="U71" s="82">
        <v>0</v>
      </c>
      <c r="V71" s="82">
        <v>0</v>
      </c>
      <c r="W71" s="82">
        <v>0</v>
      </c>
      <c r="X71" s="82">
        <v>0</v>
      </c>
      <c r="Y71" s="82">
        <v>0</v>
      </c>
      <c r="Z71" s="82">
        <v>100</v>
      </c>
      <c r="AA71" s="56">
        <f t="shared" si="8"/>
        <v>100</v>
      </c>
      <c r="AB71" s="82">
        <v>2026</v>
      </c>
      <c r="AC71" s="37"/>
      <c r="AD71" s="5"/>
      <c r="AE71" s="5"/>
      <c r="AF71" s="5"/>
      <c r="AG71" s="5"/>
      <c r="AH71" s="5"/>
      <c r="AI71" s="5"/>
    </row>
    <row r="72" spans="2:35" ht="39.75" customHeight="1" x14ac:dyDescent="0.35">
      <c r="B72" s="4">
        <v>0</v>
      </c>
      <c r="C72" s="4">
        <v>4</v>
      </c>
      <c r="D72" s="4">
        <v>3</v>
      </c>
      <c r="E72" s="4">
        <v>0</v>
      </c>
      <c r="F72" s="4">
        <v>7</v>
      </c>
      <c r="G72" s="4">
        <v>0</v>
      </c>
      <c r="H72" s="4">
        <v>1</v>
      </c>
      <c r="I72" s="4">
        <v>0</v>
      </c>
      <c r="J72" s="4">
        <v>1</v>
      </c>
      <c r="K72" s="4">
        <v>1</v>
      </c>
      <c r="L72" s="4" t="s">
        <v>38</v>
      </c>
      <c r="M72" s="4">
        <v>2</v>
      </c>
      <c r="N72" s="4">
        <v>0</v>
      </c>
      <c r="O72" s="4">
        <v>0</v>
      </c>
      <c r="P72" s="4">
        <v>0</v>
      </c>
      <c r="Q72" s="4">
        <v>0</v>
      </c>
      <c r="R72" s="4">
        <v>7</v>
      </c>
      <c r="S72" s="89" t="s">
        <v>185</v>
      </c>
      <c r="T72" s="82" t="s">
        <v>13</v>
      </c>
      <c r="U72" s="53">
        <v>0</v>
      </c>
      <c r="V72" s="53">
        <v>0</v>
      </c>
      <c r="W72" s="57">
        <v>6246.4</v>
      </c>
      <c r="X72" s="53">
        <v>0</v>
      </c>
      <c r="Y72" s="53">
        <v>0</v>
      </c>
      <c r="Z72" s="53">
        <v>0</v>
      </c>
      <c r="AA72" s="57">
        <f t="shared" si="8"/>
        <v>6246.4</v>
      </c>
      <c r="AB72" s="82">
        <v>2026</v>
      </c>
      <c r="AC72" s="37"/>
      <c r="AD72" s="5"/>
      <c r="AE72" s="5"/>
      <c r="AF72" s="5"/>
      <c r="AG72" s="5"/>
      <c r="AH72" s="5"/>
      <c r="AI72" s="5"/>
    </row>
    <row r="73" spans="2:35" ht="39.75" customHeight="1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94" t="s">
        <v>188</v>
      </c>
      <c r="T73" s="86" t="s">
        <v>28</v>
      </c>
      <c r="U73" s="78">
        <v>0</v>
      </c>
      <c r="V73" s="78">
        <v>0</v>
      </c>
      <c r="W73" s="78">
        <v>1</v>
      </c>
      <c r="X73" s="78">
        <v>0</v>
      </c>
      <c r="Y73" s="78">
        <v>0</v>
      </c>
      <c r="Z73" s="78">
        <v>0</v>
      </c>
      <c r="AA73" s="56">
        <v>1</v>
      </c>
      <c r="AB73" s="82">
        <v>2023</v>
      </c>
      <c r="AC73" s="95"/>
      <c r="AD73" s="96"/>
      <c r="AE73" s="5"/>
      <c r="AF73" s="5"/>
      <c r="AG73" s="5"/>
      <c r="AH73" s="5"/>
      <c r="AI73" s="5"/>
    </row>
    <row r="74" spans="2:35" ht="39.75" customHeight="1" x14ac:dyDescent="0.3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89" t="s">
        <v>186</v>
      </c>
      <c r="T74" s="82" t="s">
        <v>36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2">
        <v>220</v>
      </c>
      <c r="AA74" s="56">
        <f t="shared" si="8"/>
        <v>220</v>
      </c>
      <c r="AB74" s="82">
        <v>2026</v>
      </c>
      <c r="AC74" s="37"/>
      <c r="AD74" s="5"/>
      <c r="AE74" s="5"/>
      <c r="AF74" s="5"/>
      <c r="AG74" s="5"/>
      <c r="AH74" s="5"/>
      <c r="AI74" s="5"/>
    </row>
    <row r="75" spans="2:35" s="5" customFormat="1" ht="26.25" customHeight="1" x14ac:dyDescent="0.3">
      <c r="B75" s="4">
        <v>0</v>
      </c>
      <c r="C75" s="4">
        <v>1</v>
      </c>
      <c r="D75" s="4">
        <v>1</v>
      </c>
      <c r="E75" s="4">
        <v>0</v>
      </c>
      <c r="F75" s="4">
        <v>7</v>
      </c>
      <c r="G75" s="4">
        <v>0</v>
      </c>
      <c r="H75" s="4">
        <v>0</v>
      </c>
      <c r="I75" s="4">
        <v>0</v>
      </c>
      <c r="J75" s="4">
        <v>1</v>
      </c>
      <c r="K75" s="4">
        <v>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16" t="s">
        <v>40</v>
      </c>
      <c r="T75" s="17" t="s">
        <v>13</v>
      </c>
      <c r="U75" s="52">
        <f t="shared" ref="U75:AA75" si="9">U76+U88+U97+U109+U116</f>
        <v>3254321.0999999996</v>
      </c>
      <c r="V75" s="52">
        <f t="shared" si="9"/>
        <v>2597975.2999999998</v>
      </c>
      <c r="W75" s="52">
        <f t="shared" si="9"/>
        <v>2613295.2999999998</v>
      </c>
      <c r="X75" s="52">
        <f t="shared" si="9"/>
        <v>2619652.0999999996</v>
      </c>
      <c r="Y75" s="52">
        <f t="shared" si="9"/>
        <v>2619652.0999999996</v>
      </c>
      <c r="Z75" s="52">
        <f t="shared" si="9"/>
        <v>2619652.0999999996</v>
      </c>
      <c r="AA75" s="52">
        <f t="shared" si="9"/>
        <v>16324548</v>
      </c>
      <c r="AB75" s="17">
        <v>2026</v>
      </c>
      <c r="AC75" s="11"/>
    </row>
    <row r="76" spans="2:35" s="5" customFormat="1" ht="24.75" customHeight="1" x14ac:dyDescent="0.3">
      <c r="B76" s="4">
        <v>0</v>
      </c>
      <c r="C76" s="4">
        <v>1</v>
      </c>
      <c r="D76" s="4">
        <v>1</v>
      </c>
      <c r="E76" s="4">
        <v>0</v>
      </c>
      <c r="F76" s="4">
        <v>7</v>
      </c>
      <c r="G76" s="4">
        <v>0</v>
      </c>
      <c r="H76" s="4">
        <v>2</v>
      </c>
      <c r="I76" s="4">
        <v>0</v>
      </c>
      <c r="J76" s="4">
        <v>1</v>
      </c>
      <c r="K76" s="4">
        <v>2</v>
      </c>
      <c r="L76" s="4">
        <v>0</v>
      </c>
      <c r="M76" s="4">
        <v>1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16" t="s">
        <v>41</v>
      </c>
      <c r="T76" s="82" t="s">
        <v>13</v>
      </c>
      <c r="U76" s="52">
        <f>U78+U80+U81+U83</f>
        <v>2305416.2999999998</v>
      </c>
      <c r="V76" s="52">
        <f t="shared" ref="V76:AA76" si="10">V78+V80+V81+V83</f>
        <v>2302796.9</v>
      </c>
      <c r="W76" s="52">
        <f t="shared" si="10"/>
        <v>2316666.2999999998</v>
      </c>
      <c r="X76" s="52">
        <f t="shared" si="10"/>
        <v>2316666.2999999998</v>
      </c>
      <c r="Y76" s="52">
        <f t="shared" si="10"/>
        <v>2316666.2999999998</v>
      </c>
      <c r="Z76" s="52">
        <f t="shared" si="10"/>
        <v>2316666.2999999998</v>
      </c>
      <c r="AA76" s="52">
        <f t="shared" si="10"/>
        <v>13874878.400000002</v>
      </c>
      <c r="AB76" s="17">
        <v>2026</v>
      </c>
      <c r="AC76" s="11"/>
    </row>
    <row r="77" spans="2:35" ht="24" customHeight="1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89" t="s">
        <v>42</v>
      </c>
      <c r="T77" s="82" t="s">
        <v>28</v>
      </c>
      <c r="U77" s="82">
        <v>52</v>
      </c>
      <c r="V77" s="82">
        <v>52</v>
      </c>
      <c r="W77" s="82">
        <v>52</v>
      </c>
      <c r="X77" s="82">
        <v>52</v>
      </c>
      <c r="Y77" s="82">
        <v>52</v>
      </c>
      <c r="Z77" s="82">
        <v>52</v>
      </c>
      <c r="AA77" s="82">
        <v>52</v>
      </c>
      <c r="AB77" s="82">
        <v>2026</v>
      </c>
      <c r="AC77" s="11"/>
      <c r="AD77" s="5"/>
      <c r="AE77" s="5"/>
      <c r="AF77" s="5"/>
      <c r="AG77" s="5"/>
      <c r="AH77" s="5"/>
      <c r="AI77" s="5"/>
    </row>
    <row r="78" spans="2:35" ht="61.5" customHeight="1" x14ac:dyDescent="0.3">
      <c r="B78" s="4">
        <v>0</v>
      </c>
      <c r="C78" s="4">
        <v>1</v>
      </c>
      <c r="D78" s="4">
        <v>1</v>
      </c>
      <c r="E78" s="4">
        <v>0</v>
      </c>
      <c r="F78" s="4">
        <v>7</v>
      </c>
      <c r="G78" s="4">
        <v>0</v>
      </c>
      <c r="H78" s="4">
        <v>2</v>
      </c>
      <c r="I78" s="4">
        <v>0</v>
      </c>
      <c r="J78" s="4">
        <v>1</v>
      </c>
      <c r="K78" s="4">
        <v>2</v>
      </c>
      <c r="L78" s="4">
        <v>0</v>
      </c>
      <c r="M78" s="4">
        <v>1</v>
      </c>
      <c r="N78" s="4">
        <v>9</v>
      </c>
      <c r="O78" s="4">
        <v>9</v>
      </c>
      <c r="P78" s="4">
        <v>9</v>
      </c>
      <c r="Q78" s="4">
        <v>9</v>
      </c>
      <c r="R78" s="4">
        <v>9</v>
      </c>
      <c r="S78" s="89" t="s">
        <v>166</v>
      </c>
      <c r="T78" s="82" t="s">
        <v>13</v>
      </c>
      <c r="U78" s="57">
        <v>242313.3</v>
      </c>
      <c r="V78" s="57">
        <v>250551</v>
      </c>
      <c r="W78" s="57">
        <v>250551</v>
      </c>
      <c r="X78" s="57">
        <v>250551</v>
      </c>
      <c r="Y78" s="57">
        <v>250551</v>
      </c>
      <c r="Z78" s="57">
        <v>250551</v>
      </c>
      <c r="AA78" s="57">
        <f>U78+V78+W78+X78+Y78+Z78</f>
        <v>1495068.3</v>
      </c>
      <c r="AB78" s="82">
        <v>2026</v>
      </c>
      <c r="AC78" s="27"/>
      <c r="AD78" s="5"/>
      <c r="AE78" s="5"/>
      <c r="AF78" s="5"/>
      <c r="AG78" s="5"/>
      <c r="AH78" s="5"/>
      <c r="AI78" s="5"/>
    </row>
    <row r="79" spans="2:35" ht="37.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9" t="s">
        <v>43</v>
      </c>
      <c r="T79" s="82" t="s">
        <v>28</v>
      </c>
      <c r="U79" s="82">
        <v>52</v>
      </c>
      <c r="V79" s="82">
        <v>52</v>
      </c>
      <c r="W79" s="82">
        <v>52</v>
      </c>
      <c r="X79" s="82">
        <v>52</v>
      </c>
      <c r="Y79" s="82">
        <v>52</v>
      </c>
      <c r="Z79" s="82">
        <v>52</v>
      </c>
      <c r="AA79" s="82">
        <v>52</v>
      </c>
      <c r="AB79" s="82">
        <v>2026</v>
      </c>
      <c r="AC79" s="11"/>
      <c r="AD79" s="5"/>
      <c r="AE79" s="5"/>
      <c r="AF79" s="5"/>
      <c r="AG79" s="5"/>
      <c r="AH79" s="5"/>
      <c r="AI79" s="5"/>
    </row>
    <row r="80" spans="2:35" ht="58.5" customHeight="1" x14ac:dyDescent="0.25">
      <c r="B80" s="81">
        <v>0</v>
      </c>
      <c r="C80" s="81">
        <v>1</v>
      </c>
      <c r="D80" s="81">
        <v>1</v>
      </c>
      <c r="E80" s="81">
        <v>0</v>
      </c>
      <c r="F80" s="81">
        <v>7</v>
      </c>
      <c r="G80" s="81">
        <v>0</v>
      </c>
      <c r="H80" s="81">
        <v>2</v>
      </c>
      <c r="I80" s="81">
        <v>0</v>
      </c>
      <c r="J80" s="81">
        <v>1</v>
      </c>
      <c r="K80" s="81">
        <v>2</v>
      </c>
      <c r="L80" s="81">
        <v>0</v>
      </c>
      <c r="M80" s="81">
        <v>1</v>
      </c>
      <c r="N80" s="81">
        <v>1</v>
      </c>
      <c r="O80" s="81">
        <v>0</v>
      </c>
      <c r="P80" s="81">
        <v>7</v>
      </c>
      <c r="Q80" s="81">
        <v>5</v>
      </c>
      <c r="R80" s="81">
        <v>0</v>
      </c>
      <c r="S80" s="119" t="s">
        <v>167</v>
      </c>
      <c r="T80" s="148" t="s">
        <v>13</v>
      </c>
      <c r="U80" s="58">
        <v>1923530.2</v>
      </c>
      <c r="V80" s="58">
        <v>1909971.9</v>
      </c>
      <c r="W80" s="58">
        <v>1923858.8</v>
      </c>
      <c r="X80" s="58">
        <v>1923858.8</v>
      </c>
      <c r="Y80" s="58">
        <v>1923858.8</v>
      </c>
      <c r="Z80" s="58">
        <v>1923858.8</v>
      </c>
      <c r="AA80" s="58">
        <f>U80+V80+W80+X80+Y80+Z80</f>
        <v>11528937.300000001</v>
      </c>
      <c r="AB80" s="85">
        <v>2026</v>
      </c>
      <c r="AC80" s="97"/>
      <c r="AD80" s="96"/>
      <c r="AE80" s="5"/>
      <c r="AF80" s="5"/>
      <c r="AG80" s="5"/>
      <c r="AH80" s="5"/>
      <c r="AI80" s="5"/>
    </row>
    <row r="81" spans="2:35" ht="57" customHeight="1" x14ac:dyDescent="0.3">
      <c r="B81" s="81">
        <v>0</v>
      </c>
      <c r="C81" s="81">
        <v>1</v>
      </c>
      <c r="D81" s="81">
        <v>1</v>
      </c>
      <c r="E81" s="81">
        <v>1</v>
      </c>
      <c r="F81" s="81">
        <v>0</v>
      </c>
      <c r="G81" s="81">
        <v>0</v>
      </c>
      <c r="H81" s="81">
        <v>4</v>
      </c>
      <c r="I81" s="81">
        <v>0</v>
      </c>
      <c r="J81" s="81">
        <v>1</v>
      </c>
      <c r="K81" s="81">
        <v>2</v>
      </c>
      <c r="L81" s="81">
        <v>0</v>
      </c>
      <c r="M81" s="81">
        <v>1</v>
      </c>
      <c r="N81" s="81">
        <v>1</v>
      </c>
      <c r="O81" s="81">
        <v>0</v>
      </c>
      <c r="P81" s="81">
        <v>7</v>
      </c>
      <c r="Q81" s="81">
        <v>5</v>
      </c>
      <c r="R81" s="81">
        <v>0</v>
      </c>
      <c r="S81" s="120"/>
      <c r="T81" s="149"/>
      <c r="U81" s="58">
        <v>50.5</v>
      </c>
      <c r="V81" s="58">
        <v>17.5</v>
      </c>
      <c r="W81" s="58">
        <v>0</v>
      </c>
      <c r="X81" s="58">
        <v>0</v>
      </c>
      <c r="Y81" s="58">
        <v>0</v>
      </c>
      <c r="Z81" s="58">
        <v>0</v>
      </c>
      <c r="AA81" s="58">
        <f>U81+V81+W81+X81+Y81+Z81</f>
        <v>68</v>
      </c>
      <c r="AB81" s="85">
        <v>2022</v>
      </c>
      <c r="AC81" s="9"/>
      <c r="AD81" s="5"/>
      <c r="AE81" s="5"/>
      <c r="AF81" s="5"/>
      <c r="AG81" s="5"/>
      <c r="AH81" s="5"/>
      <c r="AI81" s="5"/>
    </row>
    <row r="82" spans="2:35" ht="37.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9" t="s">
        <v>44</v>
      </c>
      <c r="T82" s="82" t="s">
        <v>28</v>
      </c>
      <c r="U82" s="82">
        <v>52</v>
      </c>
      <c r="V82" s="82">
        <v>52</v>
      </c>
      <c r="W82" s="82">
        <v>52</v>
      </c>
      <c r="X82" s="82">
        <v>52</v>
      </c>
      <c r="Y82" s="82">
        <v>52</v>
      </c>
      <c r="Z82" s="82">
        <v>52</v>
      </c>
      <c r="AA82" s="82">
        <v>52</v>
      </c>
      <c r="AB82" s="82">
        <v>2026</v>
      </c>
      <c r="AC82" s="11"/>
      <c r="AD82" s="5"/>
      <c r="AE82" s="5"/>
      <c r="AF82" s="5"/>
      <c r="AG82" s="5"/>
      <c r="AH82" s="5"/>
      <c r="AI82" s="5"/>
    </row>
    <row r="83" spans="2:35" ht="56.25" x14ac:dyDescent="0.3">
      <c r="B83" s="4">
        <v>0</v>
      </c>
      <c r="C83" s="4">
        <v>1</v>
      </c>
      <c r="D83" s="4">
        <v>1</v>
      </c>
      <c r="E83" s="4">
        <v>1</v>
      </c>
      <c r="F83" s="4">
        <v>0</v>
      </c>
      <c r="G83" s="4">
        <v>0</v>
      </c>
      <c r="H83" s="4">
        <v>4</v>
      </c>
      <c r="I83" s="4">
        <v>0</v>
      </c>
      <c r="J83" s="4">
        <v>1</v>
      </c>
      <c r="K83" s="4">
        <v>2</v>
      </c>
      <c r="L83" s="4">
        <v>0</v>
      </c>
      <c r="M83" s="4">
        <v>1</v>
      </c>
      <c r="N83" s="4">
        <v>5</v>
      </c>
      <c r="O83" s="4">
        <v>3</v>
      </c>
      <c r="P83" s="4">
        <v>0</v>
      </c>
      <c r="Q83" s="4">
        <v>3</v>
      </c>
      <c r="R83" s="4">
        <v>1</v>
      </c>
      <c r="S83" s="54" t="s">
        <v>127</v>
      </c>
      <c r="T83" s="82" t="s">
        <v>13</v>
      </c>
      <c r="U83" s="58">
        <v>139522.29999999999</v>
      </c>
      <c r="V83" s="58">
        <v>142256.5</v>
      </c>
      <c r="W83" s="58">
        <v>142256.5</v>
      </c>
      <c r="X83" s="58">
        <v>142256.5</v>
      </c>
      <c r="Y83" s="58">
        <v>142256.5</v>
      </c>
      <c r="Z83" s="58">
        <v>142256.5</v>
      </c>
      <c r="AA83" s="57">
        <f>U83+V83+W83+X83+Y83+Z83</f>
        <v>850804.8</v>
      </c>
      <c r="AB83" s="82">
        <v>2026</v>
      </c>
      <c r="AC83" s="11"/>
      <c r="AD83" s="5"/>
      <c r="AE83" s="5"/>
      <c r="AF83" s="5"/>
      <c r="AG83" s="5"/>
      <c r="AH83" s="5"/>
      <c r="AI83" s="5"/>
    </row>
    <row r="84" spans="2:35" ht="39" customHeight="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54" t="s">
        <v>124</v>
      </c>
      <c r="T84" s="85" t="s">
        <v>28</v>
      </c>
      <c r="U84" s="61">
        <v>1786</v>
      </c>
      <c r="V84" s="61">
        <v>1821</v>
      </c>
      <c r="W84" s="61">
        <v>1821</v>
      </c>
      <c r="X84" s="61">
        <v>1821</v>
      </c>
      <c r="Y84" s="61">
        <v>1821</v>
      </c>
      <c r="Z84" s="61">
        <v>1821</v>
      </c>
      <c r="AA84" s="61">
        <v>1821</v>
      </c>
      <c r="AB84" s="82">
        <v>2026</v>
      </c>
      <c r="AC84" s="11"/>
      <c r="AD84" s="5"/>
      <c r="AE84" s="5"/>
      <c r="AF84" s="5"/>
      <c r="AG84" s="5"/>
      <c r="AH84" s="5"/>
      <c r="AI84" s="5"/>
    </row>
    <row r="85" spans="2:35" ht="36.75" customHeight="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9" t="s">
        <v>128</v>
      </c>
      <c r="T85" s="82" t="s">
        <v>30</v>
      </c>
      <c r="U85" s="56">
        <v>1</v>
      </c>
      <c r="V85" s="56">
        <v>1</v>
      </c>
      <c r="W85" s="56">
        <v>1</v>
      </c>
      <c r="X85" s="56">
        <v>1</v>
      </c>
      <c r="Y85" s="56">
        <v>1</v>
      </c>
      <c r="Z85" s="56">
        <v>1</v>
      </c>
      <c r="AA85" s="56">
        <v>1</v>
      </c>
      <c r="AB85" s="82">
        <v>2026</v>
      </c>
      <c r="AC85" s="38"/>
      <c r="AD85" s="5"/>
      <c r="AE85" s="5"/>
      <c r="AF85" s="5"/>
      <c r="AG85" s="5"/>
      <c r="AH85" s="5"/>
      <c r="AI85" s="5"/>
    </row>
    <row r="86" spans="2:35" ht="56.25" customHeigh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9" t="s">
        <v>45</v>
      </c>
      <c r="T86" s="82" t="s">
        <v>17</v>
      </c>
      <c r="U86" s="53">
        <v>100</v>
      </c>
      <c r="V86" s="53">
        <v>100</v>
      </c>
      <c r="W86" s="53">
        <v>100</v>
      </c>
      <c r="X86" s="53">
        <v>100</v>
      </c>
      <c r="Y86" s="53">
        <v>100</v>
      </c>
      <c r="Z86" s="53">
        <v>100</v>
      </c>
      <c r="AA86" s="53">
        <v>100</v>
      </c>
      <c r="AB86" s="82">
        <v>2026</v>
      </c>
      <c r="AC86" s="11"/>
      <c r="AD86" s="5"/>
      <c r="AE86" s="5"/>
      <c r="AF86" s="5"/>
      <c r="AG86" s="5"/>
      <c r="AH86" s="5"/>
      <c r="AI86" s="5"/>
    </row>
    <row r="87" spans="2:35" ht="56.2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9" t="s">
        <v>46</v>
      </c>
      <c r="T87" s="82" t="s">
        <v>17</v>
      </c>
      <c r="U87" s="53">
        <v>100</v>
      </c>
      <c r="V87" s="53">
        <v>100</v>
      </c>
      <c r="W87" s="53">
        <v>100</v>
      </c>
      <c r="X87" s="53">
        <v>100</v>
      </c>
      <c r="Y87" s="53">
        <v>100</v>
      </c>
      <c r="Z87" s="53">
        <v>100</v>
      </c>
      <c r="AA87" s="70">
        <v>100</v>
      </c>
      <c r="AB87" s="84">
        <v>2026</v>
      </c>
      <c r="AC87" s="11"/>
      <c r="AD87" s="5"/>
      <c r="AE87" s="5"/>
      <c r="AF87" s="5"/>
      <c r="AG87" s="5"/>
      <c r="AH87" s="5"/>
      <c r="AI87" s="5"/>
    </row>
    <row r="88" spans="2:35" s="5" customFormat="1" ht="54" customHeight="1" x14ac:dyDescent="0.3">
      <c r="B88" s="4">
        <v>0</v>
      </c>
      <c r="C88" s="4">
        <v>0</v>
      </c>
      <c r="D88" s="4">
        <v>0</v>
      </c>
      <c r="E88" s="4">
        <v>0</v>
      </c>
      <c r="F88" s="4">
        <v>7</v>
      </c>
      <c r="G88" s="4">
        <v>0</v>
      </c>
      <c r="H88" s="4">
        <v>2</v>
      </c>
      <c r="I88" s="4">
        <v>0</v>
      </c>
      <c r="J88" s="4">
        <v>1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18" t="s">
        <v>160</v>
      </c>
      <c r="T88" s="82" t="s">
        <v>13</v>
      </c>
      <c r="U88" s="52">
        <f t="shared" ref="U88:AA88" si="11">U90+U91+U93+U94+U95</f>
        <v>667977.10000000009</v>
      </c>
      <c r="V88" s="52">
        <f t="shared" si="11"/>
        <v>3000</v>
      </c>
      <c r="W88" s="52">
        <f t="shared" si="11"/>
        <v>1500</v>
      </c>
      <c r="X88" s="52">
        <f t="shared" si="11"/>
        <v>0</v>
      </c>
      <c r="Y88" s="52">
        <f t="shared" si="11"/>
        <v>0</v>
      </c>
      <c r="Z88" s="67">
        <f t="shared" si="11"/>
        <v>0</v>
      </c>
      <c r="AA88" s="72">
        <f t="shared" si="11"/>
        <v>672477.10000000009</v>
      </c>
      <c r="AB88" s="73">
        <v>2026</v>
      </c>
      <c r="AC88" s="11"/>
    </row>
    <row r="89" spans="2:35" ht="37.5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9" t="s">
        <v>47</v>
      </c>
      <c r="T89" s="82" t="s">
        <v>17</v>
      </c>
      <c r="U89" s="53">
        <v>69.2</v>
      </c>
      <c r="V89" s="53">
        <v>69.2</v>
      </c>
      <c r="W89" s="53">
        <v>69.2</v>
      </c>
      <c r="X89" s="53">
        <v>69.2</v>
      </c>
      <c r="Y89" s="53">
        <v>69.2</v>
      </c>
      <c r="Z89" s="68">
        <v>69.2</v>
      </c>
      <c r="AA89" s="74">
        <v>69.2</v>
      </c>
      <c r="AB89" s="75">
        <v>2026</v>
      </c>
      <c r="AC89" s="62"/>
      <c r="AD89" s="5"/>
      <c r="AE89" s="5"/>
      <c r="AF89" s="5"/>
      <c r="AG89" s="5"/>
      <c r="AH89" s="5"/>
      <c r="AI89" s="5"/>
    </row>
    <row r="90" spans="2:35" ht="39.75" customHeight="1" x14ac:dyDescent="0.3">
      <c r="B90" s="4">
        <v>0</v>
      </c>
      <c r="C90" s="4">
        <v>1</v>
      </c>
      <c r="D90" s="4">
        <v>1</v>
      </c>
      <c r="E90" s="4">
        <v>0</v>
      </c>
      <c r="F90" s="4">
        <v>7</v>
      </c>
      <c r="G90" s="4">
        <v>0</v>
      </c>
      <c r="H90" s="4">
        <v>2</v>
      </c>
      <c r="I90" s="4">
        <v>0</v>
      </c>
      <c r="J90" s="4">
        <v>1</v>
      </c>
      <c r="K90" s="4">
        <v>2</v>
      </c>
      <c r="L90" s="4" t="s">
        <v>49</v>
      </c>
      <c r="M90" s="4">
        <v>1</v>
      </c>
      <c r="N90" s="4" t="s">
        <v>39</v>
      </c>
      <c r="O90" s="4">
        <v>0</v>
      </c>
      <c r="P90" s="4">
        <v>3</v>
      </c>
      <c r="Q90" s="4">
        <v>9</v>
      </c>
      <c r="R90" s="4">
        <v>0</v>
      </c>
      <c r="S90" s="124" t="s">
        <v>158</v>
      </c>
      <c r="T90" s="114" t="s">
        <v>13</v>
      </c>
      <c r="U90" s="57">
        <v>600</v>
      </c>
      <c r="V90" s="57">
        <v>600</v>
      </c>
      <c r="W90" s="57">
        <v>300</v>
      </c>
      <c r="X90" s="57">
        <v>0</v>
      </c>
      <c r="Y90" s="57">
        <v>0</v>
      </c>
      <c r="Z90" s="69">
        <v>0</v>
      </c>
      <c r="AA90" s="76">
        <f>U90+V90+W90+X90+Y90+Z90</f>
        <v>1500</v>
      </c>
      <c r="AB90" s="75">
        <v>2023</v>
      </c>
      <c r="AC90" s="11"/>
      <c r="AD90" s="5"/>
      <c r="AE90" s="5"/>
      <c r="AF90" s="5"/>
      <c r="AG90" s="5"/>
      <c r="AH90" s="5"/>
      <c r="AI90" s="5"/>
    </row>
    <row r="91" spans="2:35" ht="38.25" customHeight="1" x14ac:dyDescent="0.3">
      <c r="B91" s="4">
        <v>0</v>
      </c>
      <c r="C91" s="4">
        <v>1</v>
      </c>
      <c r="D91" s="4">
        <v>1</v>
      </c>
      <c r="E91" s="4">
        <v>0</v>
      </c>
      <c r="F91" s="4">
        <v>7</v>
      </c>
      <c r="G91" s="4">
        <v>0</v>
      </c>
      <c r="H91" s="4">
        <v>2</v>
      </c>
      <c r="I91" s="4">
        <v>0</v>
      </c>
      <c r="J91" s="4">
        <v>1</v>
      </c>
      <c r="K91" s="4">
        <v>2</v>
      </c>
      <c r="L91" s="4" t="s">
        <v>49</v>
      </c>
      <c r="M91" s="4">
        <v>1</v>
      </c>
      <c r="N91" s="4">
        <v>1</v>
      </c>
      <c r="O91" s="4">
        <v>0</v>
      </c>
      <c r="P91" s="4">
        <v>3</v>
      </c>
      <c r="Q91" s="4">
        <v>9</v>
      </c>
      <c r="R91" s="4">
        <v>0</v>
      </c>
      <c r="S91" s="145"/>
      <c r="T91" s="106"/>
      <c r="U91" s="57">
        <v>2400</v>
      </c>
      <c r="V91" s="57">
        <v>2400</v>
      </c>
      <c r="W91" s="57">
        <v>1200</v>
      </c>
      <c r="X91" s="57">
        <v>0</v>
      </c>
      <c r="Y91" s="57">
        <v>0</v>
      </c>
      <c r="Z91" s="57">
        <v>0</v>
      </c>
      <c r="AA91" s="71">
        <f>U91+V91+W91+X91+Y91+Z91</f>
        <v>6000</v>
      </c>
      <c r="AB91" s="83">
        <v>2023</v>
      </c>
      <c r="AC91" s="11"/>
      <c r="AD91" s="5"/>
      <c r="AE91" s="5"/>
      <c r="AF91" s="5"/>
      <c r="AG91" s="5"/>
      <c r="AH91" s="5"/>
      <c r="AI91" s="5"/>
    </row>
    <row r="92" spans="2:35" ht="58.5" customHeight="1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9" t="s">
        <v>162</v>
      </c>
      <c r="T92" s="82" t="s">
        <v>28</v>
      </c>
      <c r="U92" s="56">
        <v>2</v>
      </c>
      <c r="V92" s="56">
        <v>1</v>
      </c>
      <c r="W92" s="56">
        <v>1</v>
      </c>
      <c r="X92" s="56">
        <v>0</v>
      </c>
      <c r="Y92" s="56">
        <v>0</v>
      </c>
      <c r="Z92" s="56">
        <v>0</v>
      </c>
      <c r="AA92" s="56">
        <f>SUM(U92:Z92)</f>
        <v>4</v>
      </c>
      <c r="AB92" s="82">
        <v>2023</v>
      </c>
      <c r="AC92" s="32"/>
      <c r="AD92" s="5"/>
      <c r="AE92" s="5"/>
      <c r="AF92" s="5"/>
      <c r="AG92" s="5"/>
      <c r="AH92" s="5"/>
      <c r="AI92" s="5"/>
    </row>
    <row r="93" spans="2:35" ht="21.75" customHeight="1" x14ac:dyDescent="0.3">
      <c r="B93" s="4">
        <v>0</v>
      </c>
      <c r="C93" s="4">
        <v>4</v>
      </c>
      <c r="D93" s="4">
        <v>3</v>
      </c>
      <c r="E93" s="4">
        <v>0</v>
      </c>
      <c r="F93" s="4">
        <v>7</v>
      </c>
      <c r="G93" s="4">
        <v>0</v>
      </c>
      <c r="H93" s="4">
        <v>2</v>
      </c>
      <c r="I93" s="4">
        <v>0</v>
      </c>
      <c r="J93" s="4">
        <v>1</v>
      </c>
      <c r="K93" s="4">
        <v>2</v>
      </c>
      <c r="L93" s="4" t="s">
        <v>125</v>
      </c>
      <c r="M93" s="4">
        <v>1</v>
      </c>
      <c r="N93" s="4">
        <v>1</v>
      </c>
      <c r="O93" s="4">
        <v>0</v>
      </c>
      <c r="P93" s="4">
        <v>1</v>
      </c>
      <c r="Q93" s="4">
        <v>6</v>
      </c>
      <c r="R93" s="4">
        <v>2</v>
      </c>
      <c r="S93" s="126" t="s">
        <v>159</v>
      </c>
      <c r="T93" s="114" t="s">
        <v>13</v>
      </c>
      <c r="U93" s="57">
        <v>341770.9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f>U93+V93+W93+X93+Y93+Z93</f>
        <v>341770.9</v>
      </c>
      <c r="AB93" s="82">
        <v>2021</v>
      </c>
      <c r="AC93" s="11"/>
      <c r="AD93" s="5"/>
      <c r="AE93" s="5"/>
      <c r="AF93" s="5"/>
      <c r="AG93" s="5"/>
      <c r="AH93" s="5"/>
      <c r="AI93" s="5"/>
    </row>
    <row r="94" spans="2:35" ht="20.25" customHeight="1" x14ac:dyDescent="0.3">
      <c r="B94" s="4">
        <v>0</v>
      </c>
      <c r="C94" s="4">
        <v>4</v>
      </c>
      <c r="D94" s="4">
        <v>3</v>
      </c>
      <c r="E94" s="4">
        <v>0</v>
      </c>
      <c r="F94" s="4">
        <v>7</v>
      </c>
      <c r="G94" s="4">
        <v>0</v>
      </c>
      <c r="H94" s="4">
        <v>2</v>
      </c>
      <c r="I94" s="4">
        <v>0</v>
      </c>
      <c r="J94" s="4">
        <v>1</v>
      </c>
      <c r="K94" s="4">
        <v>2</v>
      </c>
      <c r="L94" s="4" t="s">
        <v>125</v>
      </c>
      <c r="M94" s="4">
        <v>1</v>
      </c>
      <c r="N94" s="4">
        <v>0</v>
      </c>
      <c r="O94" s="4">
        <v>0</v>
      </c>
      <c r="P94" s="4">
        <v>0</v>
      </c>
      <c r="Q94" s="4">
        <v>0</v>
      </c>
      <c r="R94" s="4">
        <v>2</v>
      </c>
      <c r="S94" s="117"/>
      <c r="T94" s="110"/>
      <c r="U94" s="57">
        <v>270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f>U94+V94+W94+X94+Y94+Z94</f>
        <v>270</v>
      </c>
      <c r="AB94" s="82">
        <v>2021</v>
      </c>
      <c r="AC94" s="27"/>
      <c r="AD94" s="5"/>
      <c r="AE94" s="5"/>
      <c r="AF94" s="5"/>
      <c r="AG94" s="5"/>
      <c r="AH94" s="5"/>
      <c r="AI94" s="5"/>
    </row>
    <row r="95" spans="2:35" ht="21.75" customHeight="1" x14ac:dyDescent="0.3">
      <c r="B95" s="4">
        <v>0</v>
      </c>
      <c r="C95" s="4">
        <v>4</v>
      </c>
      <c r="D95" s="4">
        <v>3</v>
      </c>
      <c r="E95" s="4">
        <v>0</v>
      </c>
      <c r="F95" s="4">
        <v>7</v>
      </c>
      <c r="G95" s="4">
        <v>0</v>
      </c>
      <c r="H95" s="4">
        <v>2</v>
      </c>
      <c r="I95" s="4">
        <v>0</v>
      </c>
      <c r="J95" s="4">
        <v>1</v>
      </c>
      <c r="K95" s="4">
        <v>2</v>
      </c>
      <c r="L95" s="4" t="s">
        <v>125</v>
      </c>
      <c r="M95" s="4">
        <v>1</v>
      </c>
      <c r="N95" s="4">
        <v>5</v>
      </c>
      <c r="O95" s="4">
        <v>5</v>
      </c>
      <c r="P95" s="4">
        <v>2</v>
      </c>
      <c r="Q95" s="4">
        <v>0</v>
      </c>
      <c r="R95" s="4">
        <v>1</v>
      </c>
      <c r="S95" s="118"/>
      <c r="T95" s="106"/>
      <c r="U95" s="57">
        <v>322936.2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f>U95+V95+W95+X95+Y95+Z95</f>
        <v>322936.2</v>
      </c>
      <c r="AB95" s="82">
        <v>2021</v>
      </c>
      <c r="AC95" s="11"/>
      <c r="AD95" s="5"/>
      <c r="AE95" s="5"/>
      <c r="AF95" s="5"/>
      <c r="AG95" s="5"/>
      <c r="AH95" s="5"/>
      <c r="AI95" s="5"/>
    </row>
    <row r="96" spans="2:35" ht="48" customHeight="1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9" t="s">
        <v>48</v>
      </c>
      <c r="T96" s="82" t="s">
        <v>36</v>
      </c>
      <c r="U96" s="56">
        <v>1224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1224</v>
      </c>
      <c r="AB96" s="82">
        <v>2021</v>
      </c>
      <c r="AC96" s="11"/>
      <c r="AD96" s="5"/>
      <c r="AE96" s="5"/>
      <c r="AF96" s="5"/>
      <c r="AG96" s="5"/>
      <c r="AH96" s="5"/>
      <c r="AI96" s="5"/>
    </row>
    <row r="97" spans="2:35" s="5" customFormat="1" ht="38.25" customHeight="1" x14ac:dyDescent="0.3">
      <c r="B97" s="4">
        <v>0</v>
      </c>
      <c r="C97" s="4">
        <v>1</v>
      </c>
      <c r="D97" s="4">
        <v>1</v>
      </c>
      <c r="E97" s="4">
        <v>0</v>
      </c>
      <c r="F97" s="4">
        <v>7</v>
      </c>
      <c r="G97" s="4">
        <v>0</v>
      </c>
      <c r="H97" s="4">
        <v>9</v>
      </c>
      <c r="I97" s="4">
        <v>0</v>
      </c>
      <c r="J97" s="4">
        <v>1</v>
      </c>
      <c r="K97" s="4">
        <v>2</v>
      </c>
      <c r="L97" s="4">
        <v>0</v>
      </c>
      <c r="M97" s="4">
        <v>3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16" t="s">
        <v>50</v>
      </c>
      <c r="T97" s="82" t="s">
        <v>13</v>
      </c>
      <c r="U97" s="52">
        <f>U100+U102+U104</f>
        <v>155</v>
      </c>
      <c r="V97" s="52">
        <f t="shared" ref="V97:AA97" si="12">V100+V102+V104</f>
        <v>159.4</v>
      </c>
      <c r="W97" s="52">
        <f t="shared" si="12"/>
        <v>159.4</v>
      </c>
      <c r="X97" s="52">
        <f t="shared" si="12"/>
        <v>159.4</v>
      </c>
      <c r="Y97" s="52">
        <f t="shared" si="12"/>
        <v>159.4</v>
      </c>
      <c r="Z97" s="52">
        <f t="shared" si="12"/>
        <v>159.4</v>
      </c>
      <c r="AA97" s="52">
        <f t="shared" si="12"/>
        <v>952</v>
      </c>
      <c r="AB97" s="17">
        <v>2026</v>
      </c>
      <c r="AC97" s="11"/>
    </row>
    <row r="98" spans="2:35" s="5" customFormat="1" ht="37.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9" t="s">
        <v>51</v>
      </c>
      <c r="T98" s="82" t="s">
        <v>17</v>
      </c>
      <c r="U98" s="53">
        <v>95.8</v>
      </c>
      <c r="V98" s="53">
        <v>99.5</v>
      </c>
      <c r="W98" s="53">
        <v>99.5</v>
      </c>
      <c r="X98" s="53">
        <v>99.5</v>
      </c>
      <c r="Y98" s="53">
        <v>99.5</v>
      </c>
      <c r="Z98" s="53">
        <v>99.5</v>
      </c>
      <c r="AA98" s="53">
        <v>99.5</v>
      </c>
      <c r="AB98" s="82">
        <v>2026</v>
      </c>
      <c r="AC98" s="11"/>
    </row>
    <row r="99" spans="2:35" ht="39.75" customHeight="1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9" t="s">
        <v>52</v>
      </c>
      <c r="T99" s="82" t="s">
        <v>17</v>
      </c>
      <c r="U99" s="53">
        <v>96.4</v>
      </c>
      <c r="V99" s="53">
        <v>97.9</v>
      </c>
      <c r="W99" s="53">
        <v>97.9</v>
      </c>
      <c r="X99" s="53">
        <v>97.9</v>
      </c>
      <c r="Y99" s="53">
        <v>97.9</v>
      </c>
      <c r="Z99" s="53">
        <v>97.9</v>
      </c>
      <c r="AA99" s="53">
        <v>97.9</v>
      </c>
      <c r="AB99" s="82">
        <v>2026</v>
      </c>
      <c r="AC99" s="11"/>
      <c r="AD99" s="5"/>
      <c r="AE99" s="5"/>
      <c r="AF99" s="5"/>
      <c r="AG99" s="5"/>
      <c r="AH99" s="5"/>
      <c r="AI99" s="5"/>
    </row>
    <row r="100" spans="2:35" ht="37.5" x14ac:dyDescent="0.3">
      <c r="B100" s="4">
        <v>0</v>
      </c>
      <c r="C100" s="4">
        <v>1</v>
      </c>
      <c r="D100" s="4">
        <v>1</v>
      </c>
      <c r="E100" s="4">
        <v>0</v>
      </c>
      <c r="F100" s="4">
        <v>7</v>
      </c>
      <c r="G100" s="4">
        <v>0</v>
      </c>
      <c r="H100" s="4">
        <v>9</v>
      </c>
      <c r="I100" s="4">
        <v>0</v>
      </c>
      <c r="J100" s="4">
        <v>1</v>
      </c>
      <c r="K100" s="4">
        <v>2</v>
      </c>
      <c r="L100" s="4">
        <v>0</v>
      </c>
      <c r="M100" s="4">
        <v>3</v>
      </c>
      <c r="N100" s="4">
        <v>9</v>
      </c>
      <c r="O100" s="4">
        <v>9</v>
      </c>
      <c r="P100" s="4">
        <v>9</v>
      </c>
      <c r="Q100" s="4">
        <v>9</v>
      </c>
      <c r="R100" s="4">
        <v>9</v>
      </c>
      <c r="S100" s="89" t="s">
        <v>53</v>
      </c>
      <c r="T100" s="82" t="s">
        <v>13</v>
      </c>
      <c r="U100" s="57">
        <v>70</v>
      </c>
      <c r="V100" s="57">
        <v>74.400000000000006</v>
      </c>
      <c r="W100" s="57">
        <v>74.400000000000006</v>
      </c>
      <c r="X100" s="57">
        <v>74.400000000000006</v>
      </c>
      <c r="Y100" s="57">
        <v>74.400000000000006</v>
      </c>
      <c r="Z100" s="57">
        <v>74.400000000000006</v>
      </c>
      <c r="AA100" s="57">
        <f>U100+V100+W100+X100+Y100+Z100</f>
        <v>442</v>
      </c>
      <c r="AB100" s="82">
        <v>2026</v>
      </c>
      <c r="AC100" s="11"/>
      <c r="AD100" s="5"/>
      <c r="AE100" s="5"/>
      <c r="AF100" s="5"/>
      <c r="AG100" s="5"/>
      <c r="AH100" s="5"/>
      <c r="AI100" s="5"/>
    </row>
    <row r="101" spans="2:35" ht="39.75" customHeight="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9" t="s">
        <v>54</v>
      </c>
      <c r="T101" s="82" t="s">
        <v>28</v>
      </c>
      <c r="U101" s="82">
        <v>13</v>
      </c>
      <c r="V101" s="82">
        <v>14</v>
      </c>
      <c r="W101" s="82">
        <v>14</v>
      </c>
      <c r="X101" s="82">
        <v>14</v>
      </c>
      <c r="Y101" s="82">
        <v>14</v>
      </c>
      <c r="Z101" s="82">
        <v>14</v>
      </c>
      <c r="AA101" s="82">
        <v>14</v>
      </c>
      <c r="AB101" s="82">
        <v>2026</v>
      </c>
      <c r="AC101" s="99"/>
      <c r="AD101" s="100"/>
      <c r="AE101" s="100"/>
      <c r="AF101" s="100"/>
      <c r="AG101" s="5"/>
      <c r="AH101" s="5"/>
      <c r="AI101" s="5"/>
    </row>
    <row r="102" spans="2:35" ht="37.5" x14ac:dyDescent="0.3">
      <c r="B102" s="4">
        <v>0</v>
      </c>
      <c r="C102" s="4">
        <v>1</v>
      </c>
      <c r="D102" s="4">
        <v>1</v>
      </c>
      <c r="E102" s="4">
        <v>0</v>
      </c>
      <c r="F102" s="4">
        <v>7</v>
      </c>
      <c r="G102" s="4">
        <v>0</v>
      </c>
      <c r="H102" s="4">
        <v>9</v>
      </c>
      <c r="I102" s="4">
        <v>0</v>
      </c>
      <c r="J102" s="4">
        <v>1</v>
      </c>
      <c r="K102" s="4">
        <v>2</v>
      </c>
      <c r="L102" s="4">
        <v>0</v>
      </c>
      <c r="M102" s="4">
        <v>3</v>
      </c>
      <c r="N102" s="4">
        <v>9</v>
      </c>
      <c r="O102" s="4">
        <v>9</v>
      </c>
      <c r="P102" s="4">
        <v>9</v>
      </c>
      <c r="Q102" s="4">
        <v>9</v>
      </c>
      <c r="R102" s="4">
        <v>9</v>
      </c>
      <c r="S102" s="89" t="s">
        <v>55</v>
      </c>
      <c r="T102" s="82" t="s">
        <v>13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f>U102+V102+W102+X102+Y102+Z102</f>
        <v>0</v>
      </c>
      <c r="AB102" s="82">
        <v>2026</v>
      </c>
      <c r="AC102" s="11"/>
      <c r="AD102" s="5"/>
      <c r="AE102" s="5"/>
      <c r="AF102" s="5"/>
      <c r="AG102" s="5"/>
      <c r="AH102" s="5"/>
      <c r="AI102" s="5"/>
    </row>
    <row r="103" spans="2:35" ht="37.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92" t="s">
        <v>126</v>
      </c>
      <c r="T103" s="82" t="s">
        <v>28</v>
      </c>
      <c r="U103" s="82">
        <v>26</v>
      </c>
      <c r="V103" s="82">
        <v>34</v>
      </c>
      <c r="W103" s="82">
        <v>34</v>
      </c>
      <c r="X103" s="82">
        <v>34</v>
      </c>
      <c r="Y103" s="82">
        <v>34</v>
      </c>
      <c r="Z103" s="82">
        <v>34</v>
      </c>
      <c r="AA103" s="82">
        <v>34</v>
      </c>
      <c r="AB103" s="82">
        <v>2026</v>
      </c>
      <c r="AC103" s="24"/>
      <c r="AD103" s="5"/>
      <c r="AE103" s="5"/>
      <c r="AF103" s="5"/>
      <c r="AG103" s="5"/>
      <c r="AH103" s="5"/>
      <c r="AI103" s="5"/>
    </row>
    <row r="104" spans="2:35" x14ac:dyDescent="0.3">
      <c r="B104" s="4">
        <v>0</v>
      </c>
      <c r="C104" s="4">
        <v>1</v>
      </c>
      <c r="D104" s="4">
        <v>1</v>
      </c>
      <c r="E104" s="4">
        <v>0</v>
      </c>
      <c r="F104" s="4">
        <v>7</v>
      </c>
      <c r="G104" s="4">
        <v>0</v>
      </c>
      <c r="H104" s="4">
        <v>9</v>
      </c>
      <c r="I104" s="4">
        <v>0</v>
      </c>
      <c r="J104" s="4">
        <v>1</v>
      </c>
      <c r="K104" s="4">
        <v>2</v>
      </c>
      <c r="L104" s="4">
        <v>0</v>
      </c>
      <c r="M104" s="4">
        <v>3</v>
      </c>
      <c r="N104" s="4">
        <v>9</v>
      </c>
      <c r="O104" s="4">
        <v>9</v>
      </c>
      <c r="P104" s="4">
        <v>9</v>
      </c>
      <c r="Q104" s="4">
        <v>9</v>
      </c>
      <c r="R104" s="4">
        <v>9</v>
      </c>
      <c r="S104" s="89" t="s">
        <v>56</v>
      </c>
      <c r="T104" s="82" t="s">
        <v>13</v>
      </c>
      <c r="U104" s="57">
        <v>85</v>
      </c>
      <c r="V104" s="57">
        <v>85</v>
      </c>
      <c r="W104" s="57">
        <v>85</v>
      </c>
      <c r="X104" s="57">
        <v>85</v>
      </c>
      <c r="Y104" s="57">
        <v>85</v>
      </c>
      <c r="Z104" s="57">
        <v>85</v>
      </c>
      <c r="AA104" s="57">
        <f>U104+V104+W104+X104+Y104+Z104</f>
        <v>510</v>
      </c>
      <c r="AB104" s="82">
        <v>2026</v>
      </c>
      <c r="AC104" s="11"/>
      <c r="AD104" s="5"/>
      <c r="AE104" s="5"/>
      <c r="AF104" s="5"/>
      <c r="AG104" s="5"/>
      <c r="AH104" s="5"/>
      <c r="AI104" s="5"/>
    </row>
    <row r="105" spans="2:35" ht="39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89" t="s">
        <v>57</v>
      </c>
      <c r="T105" s="82" t="s">
        <v>17</v>
      </c>
      <c r="U105" s="53">
        <v>11.5</v>
      </c>
      <c r="V105" s="53">
        <v>8</v>
      </c>
      <c r="W105" s="53">
        <v>8</v>
      </c>
      <c r="X105" s="53">
        <v>8</v>
      </c>
      <c r="Y105" s="53">
        <v>8</v>
      </c>
      <c r="Z105" s="53">
        <v>8</v>
      </c>
      <c r="AA105" s="53">
        <v>8</v>
      </c>
      <c r="AB105" s="82">
        <v>2026</v>
      </c>
      <c r="AC105" s="42"/>
      <c r="AD105" s="5"/>
      <c r="AE105" s="5"/>
      <c r="AF105" s="5"/>
      <c r="AG105" s="5"/>
      <c r="AH105" s="5"/>
      <c r="AI105" s="5"/>
    </row>
    <row r="106" spans="2:3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89" t="s">
        <v>58</v>
      </c>
      <c r="T106" s="82" t="s">
        <v>25</v>
      </c>
      <c r="U106" s="56">
        <v>1150</v>
      </c>
      <c r="V106" s="56">
        <v>1150</v>
      </c>
      <c r="W106" s="56">
        <v>1150</v>
      </c>
      <c r="X106" s="56">
        <v>1150</v>
      </c>
      <c r="Y106" s="56">
        <v>1150</v>
      </c>
      <c r="Z106" s="56">
        <v>1150</v>
      </c>
      <c r="AA106" s="56">
        <f>SUM(U106:Z106)</f>
        <v>6900</v>
      </c>
      <c r="AB106" s="82">
        <v>2026</v>
      </c>
      <c r="AC106" s="11"/>
      <c r="AD106" s="5"/>
      <c r="AE106" s="5"/>
      <c r="AF106" s="5"/>
      <c r="AG106" s="5"/>
      <c r="AH106" s="5"/>
      <c r="AI106" s="5"/>
    </row>
    <row r="107" spans="2:35" ht="37.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89" t="s">
        <v>170</v>
      </c>
      <c r="T107" s="82" t="s">
        <v>25</v>
      </c>
      <c r="U107" s="56">
        <v>20</v>
      </c>
      <c r="V107" s="56">
        <v>20</v>
      </c>
      <c r="W107" s="56">
        <v>20</v>
      </c>
      <c r="X107" s="56">
        <v>20</v>
      </c>
      <c r="Y107" s="56">
        <v>20</v>
      </c>
      <c r="Z107" s="56">
        <v>20</v>
      </c>
      <c r="AA107" s="56">
        <f>SUM(U107:Z107)</f>
        <v>120</v>
      </c>
      <c r="AB107" s="82">
        <v>2026</v>
      </c>
      <c r="AC107" s="11"/>
      <c r="AD107" s="5"/>
      <c r="AE107" s="5"/>
      <c r="AF107" s="5"/>
      <c r="AG107" s="5"/>
      <c r="AH107" s="5"/>
      <c r="AI107" s="5"/>
    </row>
    <row r="108" spans="2:35" ht="56.2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89" t="s">
        <v>59</v>
      </c>
      <c r="T108" s="82" t="s">
        <v>25</v>
      </c>
      <c r="U108" s="56">
        <v>2300</v>
      </c>
      <c r="V108" s="56">
        <v>2300</v>
      </c>
      <c r="W108" s="56">
        <v>2300</v>
      </c>
      <c r="X108" s="56">
        <v>2300</v>
      </c>
      <c r="Y108" s="56">
        <v>2300</v>
      </c>
      <c r="Z108" s="56">
        <v>2300</v>
      </c>
      <c r="AA108" s="56">
        <f>SUM(U108:Z108)</f>
        <v>13800</v>
      </c>
      <c r="AB108" s="82">
        <v>2026</v>
      </c>
      <c r="AC108" s="11"/>
      <c r="AD108" s="5"/>
      <c r="AE108" s="5"/>
      <c r="AF108" s="5"/>
      <c r="AG108" s="5"/>
      <c r="AH108" s="5"/>
      <c r="AI108" s="5"/>
    </row>
    <row r="109" spans="2:35" s="5" customFormat="1" ht="23.25" customHeight="1" x14ac:dyDescent="0.3">
      <c r="B109" s="4">
        <v>0</v>
      </c>
      <c r="C109" s="4">
        <v>1</v>
      </c>
      <c r="D109" s="4">
        <v>1</v>
      </c>
      <c r="E109" s="4">
        <v>0</v>
      </c>
      <c r="F109" s="4">
        <v>7</v>
      </c>
      <c r="G109" s="4">
        <v>0</v>
      </c>
      <c r="H109" s="4">
        <v>0</v>
      </c>
      <c r="I109" s="4">
        <v>0</v>
      </c>
      <c r="J109" s="4">
        <v>1</v>
      </c>
      <c r="K109" s="4">
        <v>2</v>
      </c>
      <c r="L109" s="4">
        <v>0</v>
      </c>
      <c r="M109" s="4">
        <v>4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16" t="s">
        <v>60</v>
      </c>
      <c r="T109" s="82" t="s">
        <v>13</v>
      </c>
      <c r="U109" s="52">
        <f>U111+U112+U114</f>
        <v>245166.8</v>
      </c>
      <c r="V109" s="52">
        <f t="shared" ref="V109:Z109" si="13">V111+V112+V114</f>
        <v>258511.19999999998</v>
      </c>
      <c r="W109" s="52">
        <f t="shared" si="13"/>
        <v>259140.6</v>
      </c>
      <c r="X109" s="52">
        <f t="shared" si="13"/>
        <v>266697.39999999997</v>
      </c>
      <c r="Y109" s="52">
        <f t="shared" si="13"/>
        <v>266697.39999999997</v>
      </c>
      <c r="Z109" s="52">
        <f t="shared" si="13"/>
        <v>266697.39999999997</v>
      </c>
      <c r="AA109" s="52">
        <f>AA111+AA112+AA114</f>
        <v>1562910.7999999998</v>
      </c>
      <c r="AB109" s="17">
        <v>2026</v>
      </c>
      <c r="AC109" s="11"/>
    </row>
    <row r="110" spans="2:35" s="5" customFormat="1" ht="37.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89" t="s">
        <v>61</v>
      </c>
      <c r="T110" s="82" t="s">
        <v>17</v>
      </c>
      <c r="U110" s="53">
        <v>80.3</v>
      </c>
      <c r="V110" s="53">
        <v>80.3</v>
      </c>
      <c r="W110" s="53">
        <v>80.3</v>
      </c>
      <c r="X110" s="53">
        <v>80.3</v>
      </c>
      <c r="Y110" s="53">
        <v>80.3</v>
      </c>
      <c r="Z110" s="53">
        <v>80.3</v>
      </c>
      <c r="AA110" s="53">
        <v>80.3</v>
      </c>
      <c r="AB110" s="82">
        <v>2026</v>
      </c>
      <c r="AC110" s="11"/>
    </row>
    <row r="111" spans="2:35" ht="25.5" customHeight="1" x14ac:dyDescent="0.25">
      <c r="B111" s="4">
        <v>0</v>
      </c>
      <c r="C111" s="4">
        <v>1</v>
      </c>
      <c r="D111" s="4">
        <v>1</v>
      </c>
      <c r="E111" s="4">
        <v>0</v>
      </c>
      <c r="F111" s="4">
        <v>7</v>
      </c>
      <c r="G111" s="4">
        <v>0</v>
      </c>
      <c r="H111" s="4">
        <v>2</v>
      </c>
      <c r="I111" s="4">
        <v>0</v>
      </c>
      <c r="J111" s="4">
        <v>1</v>
      </c>
      <c r="K111" s="4">
        <v>2</v>
      </c>
      <c r="L111" s="4">
        <v>0</v>
      </c>
      <c r="M111" s="4">
        <v>4</v>
      </c>
      <c r="N111" s="4" t="s">
        <v>123</v>
      </c>
      <c r="O111" s="4">
        <v>3</v>
      </c>
      <c r="P111" s="4">
        <v>0</v>
      </c>
      <c r="Q111" s="4">
        <v>4</v>
      </c>
      <c r="R111" s="4">
        <v>0</v>
      </c>
      <c r="S111" s="103" t="s">
        <v>62</v>
      </c>
      <c r="T111" s="105" t="s">
        <v>13</v>
      </c>
      <c r="U111" s="57">
        <v>23779.3</v>
      </c>
      <c r="V111" s="57">
        <v>24948.799999999999</v>
      </c>
      <c r="W111" s="57">
        <v>25011.7</v>
      </c>
      <c r="X111" s="57">
        <v>25767.4</v>
      </c>
      <c r="Y111" s="57">
        <v>25767.4</v>
      </c>
      <c r="Z111" s="57">
        <v>25767.4</v>
      </c>
      <c r="AA111" s="57">
        <f>U111+V111+W111+X111+Y111+Z111</f>
        <v>151042</v>
      </c>
      <c r="AB111" s="82">
        <v>2026</v>
      </c>
      <c r="AC111" s="97"/>
      <c r="AD111" s="96"/>
      <c r="AE111" s="5"/>
      <c r="AF111" s="5"/>
      <c r="AG111" s="5"/>
      <c r="AH111" s="5"/>
      <c r="AI111" s="5"/>
    </row>
    <row r="112" spans="2:35" x14ac:dyDescent="0.3">
      <c r="B112" s="4">
        <v>0</v>
      </c>
      <c r="C112" s="4">
        <v>1</v>
      </c>
      <c r="D112" s="4">
        <v>1</v>
      </c>
      <c r="E112" s="4">
        <v>0</v>
      </c>
      <c r="F112" s="4">
        <v>7</v>
      </c>
      <c r="G112" s="4">
        <v>0</v>
      </c>
      <c r="H112" s="4">
        <v>2</v>
      </c>
      <c r="I112" s="4">
        <v>0</v>
      </c>
      <c r="J112" s="4">
        <v>1</v>
      </c>
      <c r="K112" s="4">
        <v>2</v>
      </c>
      <c r="L112" s="4">
        <v>0</v>
      </c>
      <c r="M112" s="4">
        <v>4</v>
      </c>
      <c r="N112" s="4" t="s">
        <v>123</v>
      </c>
      <c r="O112" s="4">
        <v>3</v>
      </c>
      <c r="P112" s="4">
        <v>0</v>
      </c>
      <c r="Q112" s="4">
        <v>4</v>
      </c>
      <c r="R112" s="4">
        <v>0</v>
      </c>
      <c r="S112" s="104"/>
      <c r="T112" s="106"/>
      <c r="U112" s="57">
        <v>214013.5</v>
      </c>
      <c r="V112" s="57">
        <v>224538.8</v>
      </c>
      <c r="W112" s="57">
        <v>225105.3</v>
      </c>
      <c r="X112" s="57">
        <v>231906.4</v>
      </c>
      <c r="Y112" s="57">
        <v>231906.4</v>
      </c>
      <c r="Z112" s="57">
        <v>231906.4</v>
      </c>
      <c r="AA112" s="57">
        <f>U112+V112+W112+X112+Y112+Z112</f>
        <v>1359376.7999999998</v>
      </c>
      <c r="AB112" s="82">
        <v>2026</v>
      </c>
      <c r="AC112" s="11"/>
      <c r="AD112" s="5"/>
      <c r="AE112" s="5"/>
      <c r="AF112" s="5"/>
      <c r="AG112" s="5"/>
      <c r="AH112" s="5"/>
      <c r="AI112" s="5"/>
    </row>
    <row r="113" spans="2:35" ht="23.25" customHeight="1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89" t="s">
        <v>63</v>
      </c>
      <c r="T113" s="82" t="s">
        <v>17</v>
      </c>
      <c r="U113" s="53">
        <v>100</v>
      </c>
      <c r="V113" s="53">
        <v>100</v>
      </c>
      <c r="W113" s="53">
        <v>100</v>
      </c>
      <c r="X113" s="53">
        <v>100</v>
      </c>
      <c r="Y113" s="53">
        <v>100</v>
      </c>
      <c r="Z113" s="53">
        <v>100</v>
      </c>
      <c r="AA113" s="53">
        <v>100</v>
      </c>
      <c r="AB113" s="82">
        <v>2026</v>
      </c>
      <c r="AC113" s="11"/>
      <c r="AD113" s="5"/>
      <c r="AE113" s="5"/>
      <c r="AF113" s="5"/>
      <c r="AG113" s="5"/>
      <c r="AH113" s="5"/>
      <c r="AI113" s="5"/>
    </row>
    <row r="114" spans="2:35" ht="30" customHeight="1" x14ac:dyDescent="0.3">
      <c r="B114" s="4">
        <v>0</v>
      </c>
      <c r="C114" s="4">
        <v>1</v>
      </c>
      <c r="D114" s="4">
        <v>1</v>
      </c>
      <c r="E114" s="4">
        <v>0</v>
      </c>
      <c r="F114" s="4">
        <v>7</v>
      </c>
      <c r="G114" s="4">
        <v>0</v>
      </c>
      <c r="H114" s="4">
        <v>2</v>
      </c>
      <c r="I114" s="4">
        <v>0</v>
      </c>
      <c r="J114" s="4">
        <v>1</v>
      </c>
      <c r="K114" s="4">
        <v>2</v>
      </c>
      <c r="L114" s="4">
        <v>0</v>
      </c>
      <c r="M114" s="4">
        <v>4</v>
      </c>
      <c r="N114" s="4">
        <v>9</v>
      </c>
      <c r="O114" s="4">
        <v>9</v>
      </c>
      <c r="P114" s="4">
        <v>9</v>
      </c>
      <c r="Q114" s="4">
        <v>9</v>
      </c>
      <c r="R114" s="4">
        <v>9</v>
      </c>
      <c r="S114" s="89" t="s">
        <v>64</v>
      </c>
      <c r="T114" s="82" t="s">
        <v>13</v>
      </c>
      <c r="U114" s="57">
        <v>7374</v>
      </c>
      <c r="V114" s="57">
        <v>9023.6</v>
      </c>
      <c r="W114" s="57">
        <v>9023.6</v>
      </c>
      <c r="X114" s="57">
        <v>9023.6</v>
      </c>
      <c r="Y114" s="57">
        <v>9023.6</v>
      </c>
      <c r="Z114" s="57">
        <v>9023.6</v>
      </c>
      <c r="AA114" s="57">
        <f>U114+V114+W114+X114+Y114+Z114</f>
        <v>52491.999999999993</v>
      </c>
      <c r="AB114" s="82">
        <v>2026</v>
      </c>
      <c r="AC114" s="11"/>
      <c r="AD114" s="5"/>
      <c r="AE114" s="5"/>
      <c r="AF114" s="5"/>
      <c r="AG114" s="5"/>
      <c r="AH114" s="5"/>
      <c r="AI114" s="5"/>
    </row>
    <row r="115" spans="2:35" ht="37.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89" t="s">
        <v>65</v>
      </c>
      <c r="T115" s="82" t="s">
        <v>17</v>
      </c>
      <c r="U115" s="53">
        <v>100</v>
      </c>
      <c r="V115" s="53">
        <v>100</v>
      </c>
      <c r="W115" s="53">
        <v>100</v>
      </c>
      <c r="X115" s="53">
        <v>100</v>
      </c>
      <c r="Y115" s="53">
        <v>100</v>
      </c>
      <c r="Z115" s="53">
        <v>100</v>
      </c>
      <c r="AA115" s="53">
        <v>100</v>
      </c>
      <c r="AB115" s="82">
        <v>2026</v>
      </c>
      <c r="AC115" s="11"/>
      <c r="AD115" s="5"/>
      <c r="AE115" s="5"/>
      <c r="AF115" s="5"/>
      <c r="AG115" s="5"/>
      <c r="AH115" s="5"/>
      <c r="AI115" s="5"/>
    </row>
    <row r="116" spans="2:35" s="5" customFormat="1" ht="44.25" customHeight="1" x14ac:dyDescent="0.3">
      <c r="B116" s="4">
        <v>0</v>
      </c>
      <c r="C116" s="4">
        <v>1</v>
      </c>
      <c r="D116" s="4">
        <v>1</v>
      </c>
      <c r="E116" s="4">
        <v>0</v>
      </c>
      <c r="F116" s="4">
        <v>7</v>
      </c>
      <c r="G116" s="4">
        <v>0</v>
      </c>
      <c r="H116" s="4">
        <v>2</v>
      </c>
      <c r="I116" s="4">
        <v>0</v>
      </c>
      <c r="J116" s="4">
        <v>1</v>
      </c>
      <c r="K116" s="4">
        <v>2</v>
      </c>
      <c r="L116" s="4">
        <v>0</v>
      </c>
      <c r="M116" s="4">
        <v>5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16" t="s">
        <v>66</v>
      </c>
      <c r="T116" s="82" t="s">
        <v>13</v>
      </c>
      <c r="U116" s="52">
        <f>U118+U119+U120+U122+U125+U126+U128+U130+U132+U124</f>
        <v>35605.9</v>
      </c>
      <c r="V116" s="52">
        <f t="shared" ref="V116" si="14">V118+V119+V120+V122+V125+V126+V128+V130+V132+V124</f>
        <v>33507.800000000003</v>
      </c>
      <c r="W116" s="52">
        <f>W118+W119+W120+W122+W125+W126+W128+W130+W132+W124+W131</f>
        <v>35829</v>
      </c>
      <c r="X116" s="52">
        <f t="shared" ref="X116:AA116" si="15">X118+X119+X120+X122+X125+X126+X128+X130+X132+X124+X131</f>
        <v>36129</v>
      </c>
      <c r="Y116" s="52">
        <f t="shared" si="15"/>
        <v>36129</v>
      </c>
      <c r="Z116" s="52">
        <f t="shared" si="15"/>
        <v>36129</v>
      </c>
      <c r="AA116" s="52">
        <f t="shared" si="15"/>
        <v>213329.70000000004</v>
      </c>
      <c r="AB116" s="17">
        <v>2026</v>
      </c>
      <c r="AC116" s="26"/>
    </row>
    <row r="117" spans="2:35" s="5" customFormat="1" ht="38.25" customHeight="1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89" t="s">
        <v>32</v>
      </c>
      <c r="T117" s="82" t="s">
        <v>28</v>
      </c>
      <c r="U117" s="61">
        <v>39</v>
      </c>
      <c r="V117" s="61">
        <v>44</v>
      </c>
      <c r="W117" s="61">
        <v>2</v>
      </c>
      <c r="X117" s="61">
        <v>2</v>
      </c>
      <c r="Y117" s="61">
        <v>2</v>
      </c>
      <c r="Z117" s="61">
        <v>2</v>
      </c>
      <c r="AA117" s="61">
        <f>SUM(U117:Z117)</f>
        <v>91</v>
      </c>
      <c r="AB117" s="82">
        <v>2026</v>
      </c>
      <c r="AC117" s="11"/>
    </row>
    <row r="118" spans="2:35" s="5" customFormat="1" ht="21" customHeight="1" x14ac:dyDescent="0.3">
      <c r="B118" s="4">
        <v>0</v>
      </c>
      <c r="C118" s="4">
        <v>1</v>
      </c>
      <c r="D118" s="4">
        <v>1</v>
      </c>
      <c r="E118" s="4">
        <v>0</v>
      </c>
      <c r="F118" s="4">
        <v>7</v>
      </c>
      <c r="G118" s="4">
        <v>0</v>
      </c>
      <c r="H118" s="4">
        <v>2</v>
      </c>
      <c r="I118" s="4">
        <v>0</v>
      </c>
      <c r="J118" s="4">
        <v>1</v>
      </c>
      <c r="K118" s="4">
        <v>2</v>
      </c>
      <c r="L118" s="4">
        <v>0</v>
      </c>
      <c r="M118" s="4">
        <v>5</v>
      </c>
      <c r="N118" s="4">
        <v>9</v>
      </c>
      <c r="O118" s="4">
        <v>9</v>
      </c>
      <c r="P118" s="4">
        <v>9</v>
      </c>
      <c r="Q118" s="4">
        <v>9</v>
      </c>
      <c r="R118" s="4">
        <v>9</v>
      </c>
      <c r="S118" s="112" t="s">
        <v>67</v>
      </c>
      <c r="T118" s="105" t="s">
        <v>13</v>
      </c>
      <c r="U118" s="57">
        <v>15933.2</v>
      </c>
      <c r="V118" s="57">
        <v>16000</v>
      </c>
      <c r="W118" s="57">
        <v>25829</v>
      </c>
      <c r="X118" s="57">
        <v>26129</v>
      </c>
      <c r="Y118" s="57">
        <v>26129</v>
      </c>
      <c r="Z118" s="57">
        <v>26129</v>
      </c>
      <c r="AA118" s="57">
        <f>U118+V118+W118+X118+Y118+Z118</f>
        <v>136149.20000000001</v>
      </c>
      <c r="AB118" s="82">
        <v>2026</v>
      </c>
      <c r="AC118" s="27"/>
      <c r="AD118" s="28"/>
      <c r="AE118" s="29"/>
    </row>
    <row r="119" spans="2:35" ht="23.25" customHeight="1" x14ac:dyDescent="0.3">
      <c r="B119" s="4">
        <v>0</v>
      </c>
      <c r="C119" s="4">
        <v>1</v>
      </c>
      <c r="D119" s="4">
        <v>1</v>
      </c>
      <c r="E119" s="4">
        <v>0</v>
      </c>
      <c r="F119" s="4">
        <v>7</v>
      </c>
      <c r="G119" s="4">
        <v>0</v>
      </c>
      <c r="H119" s="4">
        <v>2</v>
      </c>
      <c r="I119" s="4">
        <v>0</v>
      </c>
      <c r="J119" s="4">
        <v>1</v>
      </c>
      <c r="K119" s="4">
        <v>2</v>
      </c>
      <c r="L119" s="4">
        <v>0</v>
      </c>
      <c r="M119" s="4">
        <v>5</v>
      </c>
      <c r="N119" s="4" t="s">
        <v>39</v>
      </c>
      <c r="O119" s="4">
        <v>0</v>
      </c>
      <c r="P119" s="4">
        <v>4</v>
      </c>
      <c r="Q119" s="4">
        <v>4</v>
      </c>
      <c r="R119" s="4">
        <v>0</v>
      </c>
      <c r="S119" s="113"/>
      <c r="T119" s="106"/>
      <c r="U119" s="57">
        <v>2019.4</v>
      </c>
      <c r="V119" s="57">
        <v>1994.9</v>
      </c>
      <c r="W119" s="57">
        <v>0</v>
      </c>
      <c r="X119" s="57">
        <v>0</v>
      </c>
      <c r="Y119" s="57">
        <v>0</v>
      </c>
      <c r="Z119" s="57">
        <v>0</v>
      </c>
      <c r="AA119" s="57">
        <f>U119+V119+W119+X119+Y119+Z119</f>
        <v>4014.3</v>
      </c>
      <c r="AB119" s="82">
        <v>2022</v>
      </c>
      <c r="AC119" s="27"/>
      <c r="AD119" s="28"/>
      <c r="AE119" s="29"/>
      <c r="AF119" s="5"/>
      <c r="AG119" s="5"/>
      <c r="AH119" s="5"/>
      <c r="AI119" s="5"/>
    </row>
    <row r="120" spans="2:35" ht="24.75" customHeight="1" x14ac:dyDescent="0.3">
      <c r="B120" s="4">
        <v>0</v>
      </c>
      <c r="C120" s="4">
        <v>1</v>
      </c>
      <c r="D120" s="4">
        <v>1</v>
      </c>
      <c r="E120" s="4">
        <v>0</v>
      </c>
      <c r="F120" s="4">
        <v>7</v>
      </c>
      <c r="G120" s="4">
        <v>0</v>
      </c>
      <c r="H120" s="4">
        <v>2</v>
      </c>
      <c r="I120" s="4">
        <v>0</v>
      </c>
      <c r="J120" s="4">
        <v>1</v>
      </c>
      <c r="K120" s="4">
        <v>2</v>
      </c>
      <c r="L120" s="4">
        <v>0</v>
      </c>
      <c r="M120" s="4">
        <v>5</v>
      </c>
      <c r="N120" s="4">
        <v>1</v>
      </c>
      <c r="O120" s="4">
        <v>0</v>
      </c>
      <c r="P120" s="4">
        <v>4</v>
      </c>
      <c r="Q120" s="4">
        <v>4</v>
      </c>
      <c r="R120" s="4">
        <v>0</v>
      </c>
      <c r="S120" s="115"/>
      <c r="T120" s="106"/>
      <c r="U120" s="58">
        <v>8691.7000000000007</v>
      </c>
      <c r="V120" s="58">
        <v>7978.8</v>
      </c>
      <c r="W120" s="58">
        <v>0</v>
      </c>
      <c r="X120" s="57">
        <v>0</v>
      </c>
      <c r="Y120" s="57">
        <v>0</v>
      </c>
      <c r="Z120" s="57">
        <v>0</v>
      </c>
      <c r="AA120" s="57">
        <f>U120+V120+W120+X120+Y120+Z120</f>
        <v>16670.5</v>
      </c>
      <c r="AB120" s="82">
        <v>2022</v>
      </c>
      <c r="AC120" s="27"/>
      <c r="AD120" s="28"/>
      <c r="AE120" s="29"/>
      <c r="AF120" s="5"/>
      <c r="AG120" s="5"/>
      <c r="AH120" s="5"/>
      <c r="AI120" s="5"/>
    </row>
    <row r="121" spans="2:35" ht="39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54" t="s">
        <v>68</v>
      </c>
      <c r="T121" s="82" t="s">
        <v>28</v>
      </c>
      <c r="U121" s="56">
        <v>18</v>
      </c>
      <c r="V121" s="56">
        <v>3</v>
      </c>
      <c r="W121" s="56">
        <v>2</v>
      </c>
      <c r="X121" s="56">
        <v>2</v>
      </c>
      <c r="Y121" s="56">
        <v>2</v>
      </c>
      <c r="Z121" s="56">
        <v>2</v>
      </c>
      <c r="AA121" s="56">
        <f>SUM(U121:Z121)</f>
        <v>29</v>
      </c>
      <c r="AB121" s="82">
        <v>2026</v>
      </c>
      <c r="AC121" s="146"/>
      <c r="AD121" s="147"/>
      <c r="AE121" s="147"/>
      <c r="AF121" s="147"/>
      <c r="AG121" s="147"/>
      <c r="AH121" s="5"/>
      <c r="AI121" s="5"/>
    </row>
    <row r="122" spans="2:35" ht="38.25" customHeight="1" x14ac:dyDescent="0.3">
      <c r="B122" s="4">
        <v>0</v>
      </c>
      <c r="C122" s="4">
        <v>1</v>
      </c>
      <c r="D122" s="4">
        <v>1</v>
      </c>
      <c r="E122" s="4">
        <v>0</v>
      </c>
      <c r="F122" s="4">
        <v>7</v>
      </c>
      <c r="G122" s="4">
        <v>0</v>
      </c>
      <c r="H122" s="4">
        <v>2</v>
      </c>
      <c r="I122" s="4">
        <v>0</v>
      </c>
      <c r="J122" s="4">
        <v>1</v>
      </c>
      <c r="K122" s="4">
        <v>2</v>
      </c>
      <c r="L122" s="4">
        <v>0</v>
      </c>
      <c r="M122" s="4">
        <v>5</v>
      </c>
      <c r="N122" s="4">
        <v>9</v>
      </c>
      <c r="O122" s="4">
        <v>9</v>
      </c>
      <c r="P122" s="4">
        <v>9</v>
      </c>
      <c r="Q122" s="4">
        <v>9</v>
      </c>
      <c r="R122" s="4">
        <v>9</v>
      </c>
      <c r="S122" s="54" t="s">
        <v>129</v>
      </c>
      <c r="T122" s="82" t="s">
        <v>13</v>
      </c>
      <c r="U122" s="57">
        <v>1342.7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f>U122+V122+W122+X122+Y122+Z122</f>
        <v>1342.7</v>
      </c>
      <c r="AB122" s="82">
        <v>2021</v>
      </c>
      <c r="AC122" s="11"/>
      <c r="AD122" s="5"/>
      <c r="AE122" s="5"/>
      <c r="AF122" s="5"/>
      <c r="AG122" s="5"/>
      <c r="AH122" s="5"/>
      <c r="AI122" s="5"/>
    </row>
    <row r="123" spans="2:35" ht="38.25" customHeight="1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54" t="s">
        <v>132</v>
      </c>
      <c r="T123" s="82" t="s">
        <v>28</v>
      </c>
      <c r="U123" s="56">
        <v>1</v>
      </c>
      <c r="V123" s="56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1</v>
      </c>
      <c r="AB123" s="82">
        <v>2021</v>
      </c>
      <c r="AC123" s="11"/>
      <c r="AD123" s="5"/>
      <c r="AE123" s="5"/>
      <c r="AF123" s="5"/>
      <c r="AG123" s="5"/>
      <c r="AH123" s="5"/>
      <c r="AI123" s="5"/>
    </row>
    <row r="124" spans="2:35" ht="21.75" customHeight="1" x14ac:dyDescent="0.3">
      <c r="B124" s="4">
        <v>0</v>
      </c>
      <c r="C124" s="4">
        <v>1</v>
      </c>
      <c r="D124" s="4">
        <v>1</v>
      </c>
      <c r="E124" s="4">
        <v>0</v>
      </c>
      <c r="F124" s="4">
        <v>7</v>
      </c>
      <c r="G124" s="4">
        <v>0</v>
      </c>
      <c r="H124" s="4">
        <v>2</v>
      </c>
      <c r="I124" s="4">
        <v>0</v>
      </c>
      <c r="J124" s="4">
        <v>1</v>
      </c>
      <c r="K124" s="4">
        <v>2</v>
      </c>
      <c r="L124" s="4">
        <v>0</v>
      </c>
      <c r="M124" s="4">
        <v>5</v>
      </c>
      <c r="N124" s="4">
        <v>9</v>
      </c>
      <c r="O124" s="4">
        <v>9</v>
      </c>
      <c r="P124" s="4">
        <v>9</v>
      </c>
      <c r="Q124" s="4">
        <v>9</v>
      </c>
      <c r="R124" s="4">
        <v>9</v>
      </c>
      <c r="S124" s="112" t="s">
        <v>69</v>
      </c>
      <c r="T124" s="114" t="s">
        <v>13</v>
      </c>
      <c r="U124" s="57">
        <v>462.1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f>U124+V124+W124+X124+Y124+Z124</f>
        <v>462.1</v>
      </c>
      <c r="AB124" s="82">
        <v>2021</v>
      </c>
      <c r="AC124" s="11"/>
      <c r="AD124" s="5"/>
      <c r="AE124" s="5"/>
      <c r="AF124" s="5"/>
      <c r="AG124" s="5"/>
      <c r="AH124" s="5"/>
      <c r="AI124" s="5"/>
    </row>
    <row r="125" spans="2:35" ht="23.25" customHeight="1" x14ac:dyDescent="0.3">
      <c r="B125" s="4">
        <v>0</v>
      </c>
      <c r="C125" s="4">
        <v>1</v>
      </c>
      <c r="D125" s="4">
        <v>1</v>
      </c>
      <c r="E125" s="4">
        <v>0</v>
      </c>
      <c r="F125" s="4">
        <v>7</v>
      </c>
      <c r="G125" s="4">
        <v>0</v>
      </c>
      <c r="H125" s="4">
        <v>2</v>
      </c>
      <c r="I125" s="4">
        <v>0</v>
      </c>
      <c r="J125" s="4">
        <v>1</v>
      </c>
      <c r="K125" s="4">
        <v>2</v>
      </c>
      <c r="L125" s="4">
        <v>0</v>
      </c>
      <c r="M125" s="4">
        <v>5</v>
      </c>
      <c r="N125" s="4" t="s">
        <v>39</v>
      </c>
      <c r="O125" s="4">
        <v>0</v>
      </c>
      <c r="P125" s="4">
        <v>4</v>
      </c>
      <c r="Q125" s="4">
        <v>4</v>
      </c>
      <c r="R125" s="4">
        <v>0</v>
      </c>
      <c r="S125" s="113"/>
      <c r="T125" s="110"/>
      <c r="U125" s="57">
        <v>918.7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f>U125+V125+W125+X125+Y125+Z125</f>
        <v>918.7</v>
      </c>
      <c r="AB125" s="82">
        <v>2021</v>
      </c>
      <c r="AC125" s="39"/>
      <c r="AD125" s="33"/>
      <c r="AE125" s="5"/>
      <c r="AF125" s="5"/>
      <c r="AG125" s="5"/>
      <c r="AH125" s="5"/>
      <c r="AI125" s="5"/>
    </row>
    <row r="126" spans="2:35" ht="23.25" customHeight="1" x14ac:dyDescent="0.3">
      <c r="B126" s="4">
        <v>0</v>
      </c>
      <c r="C126" s="4">
        <v>1</v>
      </c>
      <c r="D126" s="4">
        <v>1</v>
      </c>
      <c r="E126" s="4">
        <v>0</v>
      </c>
      <c r="F126" s="4">
        <v>7</v>
      </c>
      <c r="G126" s="4">
        <v>0</v>
      </c>
      <c r="H126" s="4">
        <v>2</v>
      </c>
      <c r="I126" s="4">
        <v>0</v>
      </c>
      <c r="J126" s="4">
        <v>1</v>
      </c>
      <c r="K126" s="4">
        <v>2</v>
      </c>
      <c r="L126" s="4">
        <v>0</v>
      </c>
      <c r="M126" s="4">
        <v>5</v>
      </c>
      <c r="N126" s="4">
        <v>1</v>
      </c>
      <c r="O126" s="4">
        <v>0</v>
      </c>
      <c r="P126" s="4">
        <v>4</v>
      </c>
      <c r="Q126" s="4">
        <v>4</v>
      </c>
      <c r="R126" s="4">
        <v>0</v>
      </c>
      <c r="S126" s="115"/>
      <c r="T126" s="106"/>
      <c r="U126" s="57">
        <v>1450.2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f>U126+V126+W126+X126+Y126+Z126</f>
        <v>1450.2</v>
      </c>
      <c r="AB126" s="82">
        <v>2021</v>
      </c>
      <c r="AC126" s="11"/>
      <c r="AD126" s="5"/>
      <c r="AE126" s="5"/>
      <c r="AF126" s="5"/>
      <c r="AG126" s="5"/>
      <c r="AH126" s="5"/>
      <c r="AI126" s="5"/>
    </row>
    <row r="127" spans="2:35" ht="37.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89" t="s">
        <v>70</v>
      </c>
      <c r="T127" s="82" t="s">
        <v>28</v>
      </c>
      <c r="U127" s="56">
        <v>6</v>
      </c>
      <c r="V127" s="56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f>SUM(U127:Z127)</f>
        <v>6</v>
      </c>
      <c r="AB127" s="82">
        <v>2021</v>
      </c>
      <c r="AC127" s="27"/>
      <c r="AD127" s="5"/>
      <c r="AE127" s="5"/>
      <c r="AF127" s="5"/>
      <c r="AG127" s="5"/>
      <c r="AH127" s="5"/>
      <c r="AI127" s="5"/>
    </row>
    <row r="128" spans="2:35" ht="37.5" x14ac:dyDescent="0.35">
      <c r="B128" s="4">
        <v>0</v>
      </c>
      <c r="C128" s="4">
        <v>1</v>
      </c>
      <c r="D128" s="4">
        <v>1</v>
      </c>
      <c r="E128" s="4">
        <v>0</v>
      </c>
      <c r="F128" s="4">
        <v>7</v>
      </c>
      <c r="G128" s="4">
        <v>0</v>
      </c>
      <c r="H128" s="4">
        <v>2</v>
      </c>
      <c r="I128" s="4">
        <v>0</v>
      </c>
      <c r="J128" s="4">
        <v>1</v>
      </c>
      <c r="K128" s="4">
        <v>2</v>
      </c>
      <c r="L128" s="4">
        <v>0</v>
      </c>
      <c r="M128" s="4">
        <v>5</v>
      </c>
      <c r="N128" s="4">
        <v>9</v>
      </c>
      <c r="O128" s="4">
        <v>9</v>
      </c>
      <c r="P128" s="4">
        <v>9</v>
      </c>
      <c r="Q128" s="4">
        <v>9</v>
      </c>
      <c r="R128" s="4">
        <v>9</v>
      </c>
      <c r="S128" s="89" t="s">
        <v>71</v>
      </c>
      <c r="T128" s="82" t="s">
        <v>13</v>
      </c>
      <c r="U128" s="57">
        <v>2304.5</v>
      </c>
      <c r="V128" s="57">
        <v>7534.1</v>
      </c>
      <c r="W128" s="57">
        <v>0</v>
      </c>
      <c r="X128" s="57">
        <v>0</v>
      </c>
      <c r="Y128" s="57">
        <v>0</v>
      </c>
      <c r="Z128" s="57">
        <v>0</v>
      </c>
      <c r="AA128" s="57">
        <f>U128+V128+W128+X128+Y128+Z128</f>
        <v>9838.6</v>
      </c>
      <c r="AB128" s="82">
        <v>2022</v>
      </c>
      <c r="AC128" s="31"/>
      <c r="AD128" s="5"/>
      <c r="AE128" s="5"/>
      <c r="AF128" s="5"/>
      <c r="AG128" s="5"/>
      <c r="AH128" s="5"/>
      <c r="AI128" s="5"/>
    </row>
    <row r="129" spans="2:35" ht="41.25" customHeight="1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89" t="s">
        <v>72</v>
      </c>
      <c r="T129" s="82" t="s">
        <v>28</v>
      </c>
      <c r="U129" s="56">
        <v>32</v>
      </c>
      <c r="V129" s="56">
        <v>44</v>
      </c>
      <c r="W129" s="56">
        <v>0</v>
      </c>
      <c r="X129" s="56">
        <v>0</v>
      </c>
      <c r="Y129" s="56">
        <v>0</v>
      </c>
      <c r="Z129" s="56">
        <v>0</v>
      </c>
      <c r="AA129" s="56">
        <f>SUM(U129:Z129)</f>
        <v>76</v>
      </c>
      <c r="AB129" s="82">
        <v>2022</v>
      </c>
      <c r="AC129" s="32"/>
      <c r="AD129" s="5"/>
      <c r="AE129" s="5"/>
      <c r="AF129" s="5"/>
      <c r="AG129" s="5"/>
      <c r="AH129" s="5"/>
      <c r="AI129" s="5"/>
    </row>
    <row r="130" spans="2:35" ht="21.75" customHeight="1" x14ac:dyDescent="0.3">
      <c r="B130" s="4">
        <v>0</v>
      </c>
      <c r="C130" s="4">
        <v>1</v>
      </c>
      <c r="D130" s="4">
        <v>1</v>
      </c>
      <c r="E130" s="4">
        <v>1</v>
      </c>
      <c r="F130" s="4">
        <v>1</v>
      </c>
      <c r="G130" s="4">
        <v>0</v>
      </c>
      <c r="H130" s="4">
        <v>2</v>
      </c>
      <c r="I130" s="4">
        <v>0</v>
      </c>
      <c r="J130" s="4">
        <v>1</v>
      </c>
      <c r="K130" s="4">
        <v>2</v>
      </c>
      <c r="L130" s="4" t="s">
        <v>37</v>
      </c>
      <c r="M130" s="4">
        <v>5</v>
      </c>
      <c r="N130" s="4">
        <v>9</v>
      </c>
      <c r="O130" s="4">
        <v>9</v>
      </c>
      <c r="P130" s="4">
        <v>9</v>
      </c>
      <c r="Q130" s="4">
        <v>9</v>
      </c>
      <c r="R130" s="4">
        <v>9</v>
      </c>
      <c r="S130" s="112" t="s">
        <v>172</v>
      </c>
      <c r="T130" s="114" t="s">
        <v>13</v>
      </c>
      <c r="U130" s="57">
        <v>123.4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f>U130+V130+W130+X130+Y130+Z130</f>
        <v>123.4</v>
      </c>
      <c r="AB130" s="82">
        <v>2021</v>
      </c>
      <c r="AC130" s="32"/>
      <c r="AD130" s="5"/>
      <c r="AE130" s="5"/>
      <c r="AF130" s="5"/>
      <c r="AG130" s="5"/>
      <c r="AH130" s="5"/>
      <c r="AI130" s="5"/>
    </row>
    <row r="131" spans="2:35" ht="28.5" customHeight="1" x14ac:dyDescent="0.3">
      <c r="B131" s="4">
        <v>0</v>
      </c>
      <c r="C131" s="4">
        <v>1</v>
      </c>
      <c r="D131" s="4">
        <v>1</v>
      </c>
      <c r="E131" s="4">
        <v>0</v>
      </c>
      <c r="F131" s="4">
        <v>7</v>
      </c>
      <c r="G131" s="4">
        <v>0</v>
      </c>
      <c r="H131" s="4">
        <v>2</v>
      </c>
      <c r="I131" s="4">
        <v>0</v>
      </c>
      <c r="J131" s="4">
        <v>1</v>
      </c>
      <c r="K131" s="4">
        <v>2</v>
      </c>
      <c r="L131" s="4">
        <v>0</v>
      </c>
      <c r="M131" s="4">
        <v>5</v>
      </c>
      <c r="N131" s="4">
        <v>9</v>
      </c>
      <c r="O131" s="4">
        <v>9</v>
      </c>
      <c r="P131" s="4">
        <v>9</v>
      </c>
      <c r="Q131" s="4">
        <v>9</v>
      </c>
      <c r="R131" s="4">
        <v>9</v>
      </c>
      <c r="S131" s="113"/>
      <c r="T131" s="110"/>
      <c r="U131" s="57">
        <v>0</v>
      </c>
      <c r="V131" s="57">
        <v>0</v>
      </c>
      <c r="W131" s="57">
        <v>10000</v>
      </c>
      <c r="X131" s="57">
        <v>10000</v>
      </c>
      <c r="Y131" s="57">
        <v>10000</v>
      </c>
      <c r="Z131" s="57">
        <v>10000</v>
      </c>
      <c r="AA131" s="57">
        <f>U131+V131+W131+X131+Y131+Z131</f>
        <v>40000</v>
      </c>
      <c r="AB131" s="82">
        <v>2026</v>
      </c>
      <c r="AC131" s="32"/>
      <c r="AD131" s="5"/>
      <c r="AE131" s="5"/>
      <c r="AF131" s="5"/>
      <c r="AG131" s="5"/>
      <c r="AH131" s="5"/>
      <c r="AI131" s="5"/>
    </row>
    <row r="132" spans="2:35" ht="27" customHeight="1" x14ac:dyDescent="0.3">
      <c r="B132" s="4">
        <v>0</v>
      </c>
      <c r="C132" s="4">
        <v>1</v>
      </c>
      <c r="D132" s="4">
        <v>1</v>
      </c>
      <c r="E132" s="4">
        <v>1</v>
      </c>
      <c r="F132" s="4">
        <v>1</v>
      </c>
      <c r="G132" s="4">
        <v>0</v>
      </c>
      <c r="H132" s="4">
        <v>2</v>
      </c>
      <c r="I132" s="4">
        <v>0</v>
      </c>
      <c r="J132" s="4">
        <v>1</v>
      </c>
      <c r="K132" s="4">
        <v>2</v>
      </c>
      <c r="L132" s="4" t="s">
        <v>37</v>
      </c>
      <c r="M132" s="4">
        <v>5</v>
      </c>
      <c r="N132" s="4">
        <v>1</v>
      </c>
      <c r="O132" s="4">
        <v>0</v>
      </c>
      <c r="P132" s="4">
        <v>4</v>
      </c>
      <c r="Q132" s="4">
        <v>0</v>
      </c>
      <c r="R132" s="4">
        <v>0</v>
      </c>
      <c r="S132" s="115"/>
      <c r="T132" s="106"/>
      <c r="U132" s="57">
        <v>2360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f>U132+V132+W132+X132+Y132+Z132</f>
        <v>2360</v>
      </c>
      <c r="AB132" s="82">
        <v>2021</v>
      </c>
      <c r="AC132" s="32"/>
      <c r="AD132" s="5"/>
      <c r="AE132" s="5"/>
      <c r="AF132" s="5"/>
      <c r="AG132" s="5"/>
      <c r="AH132" s="5"/>
      <c r="AI132" s="5"/>
    </row>
    <row r="133" spans="2:35" ht="57.75" customHeight="1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89" t="s">
        <v>155</v>
      </c>
      <c r="T133" s="82" t="s">
        <v>28</v>
      </c>
      <c r="U133" s="56">
        <v>1</v>
      </c>
      <c r="V133" s="56">
        <v>0</v>
      </c>
      <c r="W133" s="56">
        <v>1</v>
      </c>
      <c r="X133" s="56">
        <v>1</v>
      </c>
      <c r="Y133" s="56">
        <v>1</v>
      </c>
      <c r="Z133" s="56">
        <v>1</v>
      </c>
      <c r="AA133" s="56">
        <f>SUM(U133:Z133)</f>
        <v>5</v>
      </c>
      <c r="AB133" s="82">
        <v>2026</v>
      </c>
      <c r="AC133" s="32"/>
      <c r="AD133" s="5"/>
      <c r="AE133" s="5"/>
      <c r="AF133" s="5"/>
      <c r="AG133" s="5"/>
      <c r="AH133" s="5"/>
      <c r="AI133" s="5"/>
    </row>
    <row r="134" spans="2:35" s="5" customFormat="1" ht="37.5" x14ac:dyDescent="0.3">
      <c r="B134" s="4">
        <v>0</v>
      </c>
      <c r="C134" s="4">
        <v>1</v>
      </c>
      <c r="D134" s="4">
        <v>1</v>
      </c>
      <c r="E134" s="4">
        <v>0</v>
      </c>
      <c r="F134" s="4">
        <v>7</v>
      </c>
      <c r="G134" s="4">
        <v>0</v>
      </c>
      <c r="H134" s="4">
        <v>3</v>
      </c>
      <c r="I134" s="4">
        <v>0</v>
      </c>
      <c r="J134" s="4">
        <v>1</v>
      </c>
      <c r="K134" s="4">
        <v>3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16" t="s">
        <v>73</v>
      </c>
      <c r="T134" s="17" t="s">
        <v>13</v>
      </c>
      <c r="U134" s="52">
        <f>U135+U145+U152</f>
        <v>50792.800000000003</v>
      </c>
      <c r="V134" s="52">
        <f t="shared" ref="V134:AA134" si="16">V135+V145+V152</f>
        <v>45985.4</v>
      </c>
      <c r="W134" s="52">
        <f t="shared" si="16"/>
        <v>45985.4</v>
      </c>
      <c r="X134" s="52">
        <f t="shared" si="16"/>
        <v>45985.4</v>
      </c>
      <c r="Y134" s="52">
        <f t="shared" si="16"/>
        <v>45985.4</v>
      </c>
      <c r="Z134" s="52">
        <f t="shared" si="16"/>
        <v>46025.4</v>
      </c>
      <c r="AA134" s="52">
        <f t="shared" si="16"/>
        <v>280759.79999999993</v>
      </c>
      <c r="AB134" s="17">
        <v>2026</v>
      </c>
      <c r="AC134" s="11"/>
    </row>
    <row r="135" spans="2:35" s="5" customFormat="1" ht="37.5" x14ac:dyDescent="0.3">
      <c r="B135" s="4">
        <v>0</v>
      </c>
      <c r="C135" s="4">
        <v>1</v>
      </c>
      <c r="D135" s="4">
        <v>1</v>
      </c>
      <c r="E135" s="4">
        <v>0</v>
      </c>
      <c r="F135" s="4">
        <v>7</v>
      </c>
      <c r="G135" s="4">
        <v>0</v>
      </c>
      <c r="H135" s="4">
        <v>3</v>
      </c>
      <c r="I135" s="4">
        <v>0</v>
      </c>
      <c r="J135" s="4">
        <v>1</v>
      </c>
      <c r="K135" s="4">
        <v>3</v>
      </c>
      <c r="L135" s="4">
        <v>0</v>
      </c>
      <c r="M135" s="4">
        <v>1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16" t="s">
        <v>74</v>
      </c>
      <c r="T135" s="82" t="s">
        <v>13</v>
      </c>
      <c r="U135" s="52">
        <f>U137+U138+U142+U143</f>
        <v>47450.700000000004</v>
      </c>
      <c r="V135" s="52">
        <f t="shared" ref="V135:AA135" si="17">V137+V138+V142+V143</f>
        <v>45886</v>
      </c>
      <c r="W135" s="52">
        <f t="shared" si="17"/>
        <v>45886</v>
      </c>
      <c r="X135" s="52">
        <f t="shared" si="17"/>
        <v>45886</v>
      </c>
      <c r="Y135" s="52">
        <f t="shared" si="17"/>
        <v>45886</v>
      </c>
      <c r="Z135" s="52">
        <f t="shared" si="17"/>
        <v>45926</v>
      </c>
      <c r="AA135" s="52">
        <f t="shared" si="17"/>
        <v>276920.69999999995</v>
      </c>
      <c r="AB135" s="17">
        <v>2026</v>
      </c>
      <c r="AC135" s="11"/>
    </row>
    <row r="136" spans="2:35" s="5" customFormat="1" ht="57" customHeight="1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89" t="s">
        <v>75</v>
      </c>
      <c r="T136" s="82" t="s">
        <v>25</v>
      </c>
      <c r="U136" s="56">
        <v>3200</v>
      </c>
      <c r="V136" s="56">
        <v>3200</v>
      </c>
      <c r="W136" s="56">
        <v>3200</v>
      </c>
      <c r="X136" s="56">
        <v>3200</v>
      </c>
      <c r="Y136" s="56">
        <v>3200</v>
      </c>
      <c r="Z136" s="56">
        <v>3200</v>
      </c>
      <c r="AA136" s="56">
        <v>19200</v>
      </c>
      <c r="AB136" s="82">
        <v>2026</v>
      </c>
      <c r="AC136" s="11"/>
    </row>
    <row r="137" spans="2:35" ht="31.5" customHeight="1" x14ac:dyDescent="0.25">
      <c r="B137" s="4">
        <v>0</v>
      </c>
      <c r="C137" s="4">
        <v>1</v>
      </c>
      <c r="D137" s="4">
        <v>1</v>
      </c>
      <c r="E137" s="4">
        <v>0</v>
      </c>
      <c r="F137" s="4">
        <v>7</v>
      </c>
      <c r="G137" s="4">
        <v>0</v>
      </c>
      <c r="H137" s="4">
        <v>3</v>
      </c>
      <c r="I137" s="4">
        <v>0</v>
      </c>
      <c r="J137" s="4">
        <v>1</v>
      </c>
      <c r="K137" s="4">
        <v>3</v>
      </c>
      <c r="L137" s="4">
        <v>0</v>
      </c>
      <c r="M137" s="4">
        <v>1</v>
      </c>
      <c r="N137" s="4">
        <v>9</v>
      </c>
      <c r="O137" s="4">
        <v>9</v>
      </c>
      <c r="P137" s="4">
        <v>9</v>
      </c>
      <c r="Q137" s="4">
        <v>9</v>
      </c>
      <c r="R137" s="4">
        <v>9</v>
      </c>
      <c r="S137" s="103" t="s">
        <v>76</v>
      </c>
      <c r="T137" s="105" t="s">
        <v>13</v>
      </c>
      <c r="U137" s="63">
        <v>39965.300000000003</v>
      </c>
      <c r="V137" s="63">
        <v>36223.300000000003</v>
      </c>
      <c r="W137" s="63">
        <v>36223.300000000003</v>
      </c>
      <c r="X137" s="63">
        <v>36223.300000000003</v>
      </c>
      <c r="Y137" s="63">
        <v>36223.300000000003</v>
      </c>
      <c r="Z137" s="63">
        <v>36310.400000000001</v>
      </c>
      <c r="AA137" s="57">
        <f>SUM(U137:Z137)</f>
        <v>221168.9</v>
      </c>
      <c r="AB137" s="82">
        <v>2026</v>
      </c>
      <c r="AC137" s="97"/>
      <c r="AD137" s="96"/>
      <c r="AE137" s="5"/>
      <c r="AF137" s="5"/>
      <c r="AG137" s="5"/>
      <c r="AH137" s="5"/>
      <c r="AI137" s="5"/>
    </row>
    <row r="138" spans="2:35" ht="35.25" customHeight="1" x14ac:dyDescent="0.3">
      <c r="B138" s="4">
        <v>0</v>
      </c>
      <c r="C138" s="4">
        <v>1</v>
      </c>
      <c r="D138" s="4">
        <v>1</v>
      </c>
      <c r="E138" s="4">
        <v>1</v>
      </c>
      <c r="F138" s="4">
        <v>0</v>
      </c>
      <c r="G138" s="4">
        <v>0</v>
      </c>
      <c r="H138" s="4">
        <v>4</v>
      </c>
      <c r="I138" s="4">
        <v>0</v>
      </c>
      <c r="J138" s="4">
        <v>1</v>
      </c>
      <c r="K138" s="4">
        <v>3</v>
      </c>
      <c r="L138" s="4">
        <v>0</v>
      </c>
      <c r="M138" s="4">
        <v>1</v>
      </c>
      <c r="N138" s="4">
        <v>9</v>
      </c>
      <c r="O138" s="4">
        <v>9</v>
      </c>
      <c r="P138" s="4">
        <v>9</v>
      </c>
      <c r="Q138" s="4">
        <v>9</v>
      </c>
      <c r="R138" s="4">
        <v>9</v>
      </c>
      <c r="S138" s="104"/>
      <c r="T138" s="106"/>
      <c r="U138" s="63">
        <v>1.3</v>
      </c>
      <c r="V138" s="63">
        <v>0</v>
      </c>
      <c r="W138" s="63">
        <v>0</v>
      </c>
      <c r="X138" s="63">
        <v>0</v>
      </c>
      <c r="Y138" s="63">
        <v>0</v>
      </c>
      <c r="Z138" s="63">
        <v>0</v>
      </c>
      <c r="AA138" s="57">
        <f>SUM(U138:Z138)</f>
        <v>1.3</v>
      </c>
      <c r="AB138" s="82">
        <v>2021</v>
      </c>
      <c r="AC138" s="11"/>
      <c r="AD138" s="5"/>
      <c r="AE138" s="5"/>
      <c r="AF138" s="5"/>
      <c r="AG138" s="5"/>
      <c r="AH138" s="5"/>
      <c r="AI138" s="5"/>
    </row>
    <row r="139" spans="2:35" ht="37.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89" t="s">
        <v>77</v>
      </c>
      <c r="T139" s="82" t="s">
        <v>28</v>
      </c>
      <c r="U139" s="56">
        <v>1</v>
      </c>
      <c r="V139" s="56">
        <v>1</v>
      </c>
      <c r="W139" s="56">
        <v>1</v>
      </c>
      <c r="X139" s="56">
        <v>1</v>
      </c>
      <c r="Y139" s="56">
        <v>1</v>
      </c>
      <c r="Z139" s="56">
        <v>1</v>
      </c>
      <c r="AA139" s="56">
        <v>1</v>
      </c>
      <c r="AB139" s="82">
        <v>2026</v>
      </c>
      <c r="AC139" s="11"/>
      <c r="AD139" s="5"/>
      <c r="AE139" s="5"/>
      <c r="AF139" s="5"/>
      <c r="AG139" s="5"/>
      <c r="AH139" s="5"/>
      <c r="AI139" s="5"/>
    </row>
    <row r="140" spans="2:35" ht="78" customHeight="1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89" t="s">
        <v>78</v>
      </c>
      <c r="T140" s="82" t="s">
        <v>30</v>
      </c>
      <c r="U140" s="82">
        <v>1</v>
      </c>
      <c r="V140" s="82">
        <v>1</v>
      </c>
      <c r="W140" s="82">
        <v>1</v>
      </c>
      <c r="X140" s="82">
        <v>1</v>
      </c>
      <c r="Y140" s="82">
        <v>1</v>
      </c>
      <c r="Z140" s="82">
        <v>1</v>
      </c>
      <c r="AA140" s="82">
        <v>1</v>
      </c>
      <c r="AB140" s="82">
        <v>2026</v>
      </c>
      <c r="AC140" s="11"/>
      <c r="AD140" s="5"/>
      <c r="AE140" s="5"/>
      <c r="AF140" s="5"/>
      <c r="AG140" s="5"/>
      <c r="AH140" s="5"/>
      <c r="AI140" s="5"/>
    </row>
    <row r="141" spans="2:35" ht="37.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89" t="s">
        <v>79</v>
      </c>
      <c r="T141" s="82" t="s">
        <v>17</v>
      </c>
      <c r="U141" s="53">
        <v>15</v>
      </c>
      <c r="V141" s="53">
        <v>15</v>
      </c>
      <c r="W141" s="53">
        <v>15</v>
      </c>
      <c r="X141" s="53">
        <v>15</v>
      </c>
      <c r="Y141" s="53">
        <v>15</v>
      </c>
      <c r="Z141" s="53">
        <v>25</v>
      </c>
      <c r="AA141" s="53">
        <v>100</v>
      </c>
      <c r="AB141" s="82">
        <v>2026</v>
      </c>
      <c r="AC141" s="11"/>
      <c r="AD141" s="5"/>
      <c r="AE141" s="5"/>
      <c r="AF141" s="5"/>
      <c r="AG141" s="5"/>
      <c r="AH141" s="5"/>
      <c r="AI141" s="5"/>
    </row>
    <row r="142" spans="2:35" ht="29.25" customHeight="1" x14ac:dyDescent="0.3">
      <c r="B142" s="4">
        <v>0</v>
      </c>
      <c r="C142" s="4">
        <v>1</v>
      </c>
      <c r="D142" s="4">
        <v>1</v>
      </c>
      <c r="E142" s="4">
        <v>0</v>
      </c>
      <c r="F142" s="4">
        <v>7</v>
      </c>
      <c r="G142" s="4">
        <v>0</v>
      </c>
      <c r="H142" s="4">
        <v>3</v>
      </c>
      <c r="I142" s="4">
        <v>0</v>
      </c>
      <c r="J142" s="4">
        <v>1</v>
      </c>
      <c r="K142" s="4">
        <v>3</v>
      </c>
      <c r="L142" s="4">
        <v>0</v>
      </c>
      <c r="M142" s="4">
        <v>1</v>
      </c>
      <c r="N142" s="4" t="s">
        <v>39</v>
      </c>
      <c r="O142" s="4">
        <v>0</v>
      </c>
      <c r="P142" s="4">
        <v>6</v>
      </c>
      <c r="Q142" s="4">
        <v>9</v>
      </c>
      <c r="R142" s="4">
        <v>0</v>
      </c>
      <c r="S142" s="103" t="s">
        <v>80</v>
      </c>
      <c r="T142" s="105" t="s">
        <v>13</v>
      </c>
      <c r="U142" s="82">
        <v>272.89999999999998</v>
      </c>
      <c r="V142" s="53">
        <v>320</v>
      </c>
      <c r="W142" s="53">
        <v>320</v>
      </c>
      <c r="X142" s="53">
        <v>320</v>
      </c>
      <c r="Y142" s="53">
        <v>320</v>
      </c>
      <c r="Z142" s="82">
        <v>272.89999999999998</v>
      </c>
      <c r="AA142" s="57">
        <f>U142+V142+W142+X142+Y142+Z142</f>
        <v>1825.8000000000002</v>
      </c>
      <c r="AB142" s="82">
        <v>2026</v>
      </c>
      <c r="AC142" s="11"/>
      <c r="AD142" s="5"/>
      <c r="AE142" s="5"/>
      <c r="AF142" s="5"/>
      <c r="AG142" s="5"/>
      <c r="AH142" s="5"/>
      <c r="AI142" s="5"/>
    </row>
    <row r="143" spans="2:35" ht="28.5" customHeight="1" x14ac:dyDescent="0.3">
      <c r="B143" s="4">
        <v>0</v>
      </c>
      <c r="C143" s="4">
        <v>1</v>
      </c>
      <c r="D143" s="4">
        <v>1</v>
      </c>
      <c r="E143" s="4">
        <v>0</v>
      </c>
      <c r="F143" s="4">
        <v>7</v>
      </c>
      <c r="G143" s="4">
        <v>0</v>
      </c>
      <c r="H143" s="4">
        <v>3</v>
      </c>
      <c r="I143" s="4">
        <v>0</v>
      </c>
      <c r="J143" s="4">
        <v>1</v>
      </c>
      <c r="K143" s="4">
        <v>3</v>
      </c>
      <c r="L143" s="4">
        <v>0</v>
      </c>
      <c r="M143" s="4">
        <v>1</v>
      </c>
      <c r="N143" s="4">
        <v>1</v>
      </c>
      <c r="O143" s="4">
        <v>0</v>
      </c>
      <c r="P143" s="4">
        <v>6</v>
      </c>
      <c r="Q143" s="4">
        <v>9</v>
      </c>
      <c r="R143" s="4">
        <v>0</v>
      </c>
      <c r="S143" s="104"/>
      <c r="T143" s="106"/>
      <c r="U143" s="57">
        <v>7211.2</v>
      </c>
      <c r="V143" s="57">
        <v>9342.7000000000007</v>
      </c>
      <c r="W143" s="57">
        <v>9342.7000000000007</v>
      </c>
      <c r="X143" s="57">
        <v>9342.7000000000007</v>
      </c>
      <c r="Y143" s="57">
        <v>9342.7000000000007</v>
      </c>
      <c r="Z143" s="57">
        <v>9342.7000000000007</v>
      </c>
      <c r="AA143" s="57">
        <f>U143+V143+W143+X143+Y143+Z143</f>
        <v>53924.7</v>
      </c>
      <c r="AB143" s="82">
        <v>2026</v>
      </c>
      <c r="AC143" s="11"/>
      <c r="AD143" s="5"/>
      <c r="AE143" s="5"/>
      <c r="AF143" s="5"/>
      <c r="AG143" s="5"/>
      <c r="AH143" s="5"/>
      <c r="AI143" s="5"/>
    </row>
    <row r="144" spans="2:35" ht="37.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89" t="s">
        <v>81</v>
      </c>
      <c r="T144" s="82" t="s">
        <v>25</v>
      </c>
      <c r="U144" s="56">
        <v>59</v>
      </c>
      <c r="V144" s="56">
        <v>70</v>
      </c>
      <c r="W144" s="56">
        <v>70</v>
      </c>
      <c r="X144" s="56">
        <v>70</v>
      </c>
      <c r="Y144" s="56">
        <v>70</v>
      </c>
      <c r="Z144" s="56">
        <v>70</v>
      </c>
      <c r="AA144" s="56">
        <v>70</v>
      </c>
      <c r="AB144" s="82">
        <v>2026</v>
      </c>
      <c r="AC144" s="11"/>
      <c r="AD144" s="5"/>
      <c r="AE144" s="5"/>
      <c r="AF144" s="5"/>
      <c r="AG144" s="5"/>
      <c r="AH144" s="5"/>
      <c r="AI144" s="5"/>
    </row>
    <row r="145" spans="2:35" s="5" customFormat="1" ht="56.25" x14ac:dyDescent="0.3">
      <c r="B145" s="4">
        <v>0</v>
      </c>
      <c r="C145" s="4">
        <v>1</v>
      </c>
      <c r="D145" s="4">
        <v>1</v>
      </c>
      <c r="E145" s="4">
        <v>0</v>
      </c>
      <c r="F145" s="4">
        <v>7</v>
      </c>
      <c r="G145" s="4">
        <v>0</v>
      </c>
      <c r="H145" s="4">
        <v>9</v>
      </c>
      <c r="I145" s="4">
        <v>0</v>
      </c>
      <c r="J145" s="4">
        <v>1</v>
      </c>
      <c r="K145" s="4">
        <v>3</v>
      </c>
      <c r="L145" s="4">
        <v>0</v>
      </c>
      <c r="M145" s="4">
        <v>2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16" t="s">
        <v>82</v>
      </c>
      <c r="T145" s="82" t="s">
        <v>13</v>
      </c>
      <c r="U145" s="52">
        <f>U148+U150</f>
        <v>0</v>
      </c>
      <c r="V145" s="52">
        <f t="shared" ref="V145:AA145" si="18">V148+V150</f>
        <v>99.4</v>
      </c>
      <c r="W145" s="52">
        <f t="shared" si="18"/>
        <v>99.4</v>
      </c>
      <c r="X145" s="52">
        <f t="shared" si="18"/>
        <v>99.4</v>
      </c>
      <c r="Y145" s="52">
        <f t="shared" si="18"/>
        <v>99.4</v>
      </c>
      <c r="Z145" s="52">
        <f t="shared" si="18"/>
        <v>99.4</v>
      </c>
      <c r="AA145" s="52">
        <f t="shared" si="18"/>
        <v>497</v>
      </c>
      <c r="AB145" s="17">
        <v>2026</v>
      </c>
      <c r="AC145" s="11"/>
    </row>
    <row r="146" spans="2:35" s="5" customFormat="1" ht="56.25" x14ac:dyDescent="0.3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89" t="s">
        <v>136</v>
      </c>
      <c r="T146" s="82" t="s">
        <v>28</v>
      </c>
      <c r="U146" s="61">
        <v>0</v>
      </c>
      <c r="V146" s="61">
        <v>52</v>
      </c>
      <c r="W146" s="61">
        <v>52</v>
      </c>
      <c r="X146" s="61">
        <v>52</v>
      </c>
      <c r="Y146" s="61">
        <v>52</v>
      </c>
      <c r="Z146" s="61">
        <v>52</v>
      </c>
      <c r="AA146" s="61">
        <v>52</v>
      </c>
      <c r="AB146" s="82">
        <v>2026</v>
      </c>
      <c r="AC146" s="8"/>
    </row>
    <row r="147" spans="2:35" ht="56.2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89" t="s">
        <v>137</v>
      </c>
      <c r="T147" s="82" t="s">
        <v>28</v>
      </c>
      <c r="U147" s="61">
        <v>0</v>
      </c>
      <c r="V147" s="61">
        <v>52</v>
      </c>
      <c r="W147" s="61">
        <v>52</v>
      </c>
      <c r="X147" s="61">
        <v>52</v>
      </c>
      <c r="Y147" s="61">
        <v>52</v>
      </c>
      <c r="Z147" s="61">
        <v>52</v>
      </c>
      <c r="AA147" s="61">
        <v>52</v>
      </c>
      <c r="AB147" s="82">
        <v>2026</v>
      </c>
      <c r="AC147" s="11"/>
      <c r="AD147" s="5"/>
      <c r="AE147" s="5"/>
      <c r="AF147" s="5"/>
      <c r="AG147" s="5"/>
      <c r="AH147" s="5"/>
      <c r="AI147" s="5"/>
    </row>
    <row r="148" spans="2:35" ht="62.25" customHeight="1" x14ac:dyDescent="0.3">
      <c r="B148" s="4">
        <v>0</v>
      </c>
      <c r="C148" s="4">
        <v>1</v>
      </c>
      <c r="D148" s="4">
        <v>1</v>
      </c>
      <c r="E148" s="4">
        <v>0</v>
      </c>
      <c r="F148" s="4">
        <v>7</v>
      </c>
      <c r="G148" s="4">
        <v>0</v>
      </c>
      <c r="H148" s="4">
        <v>9</v>
      </c>
      <c r="I148" s="4">
        <v>0</v>
      </c>
      <c r="J148" s="4">
        <v>1</v>
      </c>
      <c r="K148" s="4">
        <v>3</v>
      </c>
      <c r="L148" s="4">
        <v>0</v>
      </c>
      <c r="M148" s="4">
        <v>2</v>
      </c>
      <c r="N148" s="4">
        <v>9</v>
      </c>
      <c r="O148" s="4">
        <v>9</v>
      </c>
      <c r="P148" s="4">
        <v>9</v>
      </c>
      <c r="Q148" s="4">
        <v>9</v>
      </c>
      <c r="R148" s="4">
        <v>9</v>
      </c>
      <c r="S148" s="89" t="s">
        <v>83</v>
      </c>
      <c r="T148" s="82" t="s">
        <v>13</v>
      </c>
      <c r="U148" s="57">
        <v>0</v>
      </c>
      <c r="V148" s="57">
        <v>99.4</v>
      </c>
      <c r="W148" s="57">
        <v>99.4</v>
      </c>
      <c r="X148" s="57">
        <v>99.4</v>
      </c>
      <c r="Y148" s="57">
        <v>99.4</v>
      </c>
      <c r="Z148" s="57">
        <v>99.4</v>
      </c>
      <c r="AA148" s="57">
        <f>U148+V148+W148+X148+Y148+Z148</f>
        <v>497</v>
      </c>
      <c r="AB148" s="82">
        <v>2026</v>
      </c>
      <c r="AC148" s="11"/>
      <c r="AD148" s="5"/>
      <c r="AE148" s="5"/>
      <c r="AF148" s="5"/>
      <c r="AG148" s="5"/>
      <c r="AH148" s="5"/>
      <c r="AI148" s="5"/>
    </row>
    <row r="149" spans="2:35" ht="37.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89" t="s">
        <v>84</v>
      </c>
      <c r="T149" s="82" t="s">
        <v>17</v>
      </c>
      <c r="U149" s="57">
        <v>0</v>
      </c>
      <c r="V149" s="57">
        <v>60</v>
      </c>
      <c r="W149" s="57">
        <v>60</v>
      </c>
      <c r="X149" s="57">
        <v>60</v>
      </c>
      <c r="Y149" s="57">
        <v>70</v>
      </c>
      <c r="Z149" s="57">
        <v>75</v>
      </c>
      <c r="AA149" s="57">
        <v>75</v>
      </c>
      <c r="AB149" s="82">
        <v>2026</v>
      </c>
      <c r="AC149" s="11"/>
      <c r="AD149" s="5"/>
      <c r="AE149" s="5"/>
      <c r="AF149" s="5"/>
      <c r="AG149" s="5"/>
      <c r="AH149" s="5"/>
      <c r="AI149" s="5"/>
    </row>
    <row r="150" spans="2:35" ht="23.25" customHeight="1" x14ac:dyDescent="0.3">
      <c r="B150" s="4">
        <v>0</v>
      </c>
      <c r="C150" s="4">
        <v>1</v>
      </c>
      <c r="D150" s="4">
        <v>1</v>
      </c>
      <c r="E150" s="4">
        <v>0</v>
      </c>
      <c r="F150" s="4">
        <v>7</v>
      </c>
      <c r="G150" s="4">
        <v>0</v>
      </c>
      <c r="H150" s="4">
        <v>9</v>
      </c>
      <c r="I150" s="4">
        <v>0</v>
      </c>
      <c r="J150" s="4">
        <v>1</v>
      </c>
      <c r="K150" s="4">
        <v>3</v>
      </c>
      <c r="L150" s="4">
        <v>0</v>
      </c>
      <c r="M150" s="4">
        <v>2</v>
      </c>
      <c r="N150" s="4">
        <v>9</v>
      </c>
      <c r="O150" s="4">
        <v>9</v>
      </c>
      <c r="P150" s="4">
        <v>9</v>
      </c>
      <c r="Q150" s="4">
        <v>9</v>
      </c>
      <c r="R150" s="4">
        <v>9</v>
      </c>
      <c r="S150" s="89" t="s">
        <v>85</v>
      </c>
      <c r="T150" s="82" t="s">
        <v>13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f>U150+V150+W150+X150+Y150+Z150</f>
        <v>0</v>
      </c>
      <c r="AB150" s="82">
        <v>2026</v>
      </c>
      <c r="AC150" s="11"/>
      <c r="AD150" s="5"/>
      <c r="AE150" s="5"/>
      <c r="AF150" s="5"/>
      <c r="AG150" s="5"/>
      <c r="AH150" s="5"/>
      <c r="AI150" s="5"/>
    </row>
    <row r="151" spans="2:35" ht="57.75" customHeigh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89" t="s">
        <v>86</v>
      </c>
      <c r="T151" s="82" t="s">
        <v>28</v>
      </c>
      <c r="U151" s="56">
        <v>0</v>
      </c>
      <c r="V151" s="56">
        <v>0</v>
      </c>
      <c r="W151" s="56">
        <v>0</v>
      </c>
      <c r="X151" s="56">
        <v>134</v>
      </c>
      <c r="Y151" s="56">
        <v>134</v>
      </c>
      <c r="Z151" s="56">
        <v>134</v>
      </c>
      <c r="AA151" s="56">
        <v>134</v>
      </c>
      <c r="AB151" s="82">
        <v>2026</v>
      </c>
      <c r="AC151" s="11"/>
      <c r="AD151" s="5"/>
      <c r="AE151" s="5"/>
      <c r="AF151" s="5"/>
      <c r="AG151" s="5"/>
      <c r="AH151" s="5"/>
      <c r="AI151" s="5"/>
    </row>
    <row r="152" spans="2:35" ht="39" customHeight="1" x14ac:dyDescent="0.3">
      <c r="B152" s="4">
        <v>0</v>
      </c>
      <c r="C152" s="4">
        <v>1</v>
      </c>
      <c r="D152" s="4">
        <v>1</v>
      </c>
      <c r="E152" s="4">
        <v>0</v>
      </c>
      <c r="F152" s="4">
        <v>7</v>
      </c>
      <c r="G152" s="4">
        <v>0</v>
      </c>
      <c r="H152" s="4">
        <v>3</v>
      </c>
      <c r="I152" s="4">
        <v>0</v>
      </c>
      <c r="J152" s="4">
        <v>1</v>
      </c>
      <c r="K152" s="4">
        <v>3</v>
      </c>
      <c r="L152" s="4">
        <v>0</v>
      </c>
      <c r="M152" s="4">
        <v>3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16" t="s">
        <v>173</v>
      </c>
      <c r="T152" s="82" t="s">
        <v>13</v>
      </c>
      <c r="U152" s="52">
        <f>U154+U158</f>
        <v>3342.1</v>
      </c>
      <c r="V152" s="52">
        <f t="shared" ref="V152:AA152" si="19">V154+V158</f>
        <v>0</v>
      </c>
      <c r="W152" s="52">
        <f t="shared" si="19"/>
        <v>0</v>
      </c>
      <c r="X152" s="52">
        <f t="shared" si="19"/>
        <v>0</v>
      </c>
      <c r="Y152" s="52">
        <f t="shared" si="19"/>
        <v>0</v>
      </c>
      <c r="Z152" s="52">
        <f t="shared" si="19"/>
        <v>0</v>
      </c>
      <c r="AA152" s="52">
        <f t="shared" si="19"/>
        <v>3342.1</v>
      </c>
      <c r="AB152" s="82">
        <v>2021</v>
      </c>
      <c r="AC152" s="11"/>
      <c r="AD152" s="5"/>
      <c r="AE152" s="5"/>
      <c r="AF152" s="5"/>
      <c r="AG152" s="5"/>
      <c r="AH152" s="5"/>
      <c r="AI152" s="5"/>
    </row>
    <row r="153" spans="2:35" ht="39" customHeight="1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89" t="s">
        <v>32</v>
      </c>
      <c r="T153" s="82" t="s">
        <v>28</v>
      </c>
      <c r="U153" s="82">
        <v>1</v>
      </c>
      <c r="V153" s="82">
        <v>0</v>
      </c>
      <c r="W153" s="82">
        <v>0</v>
      </c>
      <c r="X153" s="82">
        <v>0</v>
      </c>
      <c r="Y153" s="82">
        <v>0</v>
      </c>
      <c r="Z153" s="82">
        <v>0</v>
      </c>
      <c r="AA153" s="82">
        <f>U153+V153+W153+X153+Y153+Z153</f>
        <v>1</v>
      </c>
      <c r="AB153" s="82">
        <v>2021</v>
      </c>
      <c r="AC153" s="11"/>
      <c r="AD153" s="5"/>
      <c r="AE153" s="5"/>
      <c r="AF153" s="5"/>
      <c r="AG153" s="5"/>
      <c r="AH153" s="5"/>
      <c r="AI153" s="5"/>
    </row>
    <row r="154" spans="2:35" ht="39.75" customHeight="1" x14ac:dyDescent="0.3">
      <c r="B154" s="4">
        <v>0</v>
      </c>
      <c r="C154" s="4">
        <v>1</v>
      </c>
      <c r="D154" s="4">
        <v>1</v>
      </c>
      <c r="E154" s="4">
        <v>0</v>
      </c>
      <c r="F154" s="4">
        <v>7</v>
      </c>
      <c r="G154" s="4">
        <v>0</v>
      </c>
      <c r="H154" s="4">
        <v>3</v>
      </c>
      <c r="I154" s="4">
        <v>0</v>
      </c>
      <c r="J154" s="4">
        <v>1</v>
      </c>
      <c r="K154" s="4">
        <v>3</v>
      </c>
      <c r="L154" s="4">
        <v>0</v>
      </c>
      <c r="M154" s="4">
        <v>3</v>
      </c>
      <c r="N154" s="4">
        <v>9</v>
      </c>
      <c r="O154" s="4">
        <v>9</v>
      </c>
      <c r="P154" s="4">
        <v>9</v>
      </c>
      <c r="Q154" s="4">
        <v>9</v>
      </c>
      <c r="R154" s="4">
        <v>9</v>
      </c>
      <c r="S154" s="89" t="s">
        <v>174</v>
      </c>
      <c r="T154" s="82" t="s">
        <v>13</v>
      </c>
      <c r="U154" s="57">
        <v>457.7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f t="shared" ref="AA154" si="20">U154+V154+W154+X154+Y154+Z154</f>
        <v>457.7</v>
      </c>
      <c r="AB154" s="82">
        <v>2021</v>
      </c>
      <c r="AC154" s="11"/>
      <c r="AD154" s="5"/>
      <c r="AE154" s="5"/>
      <c r="AF154" s="5"/>
      <c r="AG154" s="5"/>
      <c r="AH154" s="5"/>
      <c r="AI154" s="5"/>
    </row>
    <row r="155" spans="2:35" ht="39" customHeight="1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89" t="s">
        <v>175</v>
      </c>
      <c r="T155" s="82" t="s">
        <v>28</v>
      </c>
      <c r="U155" s="82">
        <v>1</v>
      </c>
      <c r="V155" s="82">
        <v>0</v>
      </c>
      <c r="W155" s="82">
        <v>0</v>
      </c>
      <c r="X155" s="82">
        <v>0</v>
      </c>
      <c r="Y155" s="82">
        <v>0</v>
      </c>
      <c r="Z155" s="82">
        <v>0</v>
      </c>
      <c r="AA155" s="82">
        <f>U155+V155+W155+X155+Y155+Z155</f>
        <v>1</v>
      </c>
      <c r="AB155" s="82">
        <v>2021</v>
      </c>
      <c r="AC155" s="11"/>
      <c r="AD155" s="5"/>
      <c r="AE155" s="5"/>
      <c r="AF155" s="5"/>
      <c r="AG155" s="5"/>
      <c r="AH155" s="5"/>
      <c r="AI155" s="5"/>
    </row>
    <row r="156" spans="2:35" ht="57.75" customHeight="1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92" t="s">
        <v>177</v>
      </c>
      <c r="T156" s="82" t="s">
        <v>30</v>
      </c>
      <c r="U156" s="56">
        <v>1</v>
      </c>
      <c r="V156" s="56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1</v>
      </c>
      <c r="AB156" s="82">
        <v>2021</v>
      </c>
      <c r="AC156" s="24"/>
      <c r="AD156" s="5"/>
      <c r="AE156" s="5"/>
      <c r="AF156" s="5"/>
      <c r="AG156" s="5"/>
      <c r="AH156" s="5"/>
      <c r="AI156" s="5"/>
    </row>
    <row r="157" spans="2:35" ht="59.25" customHeight="1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92" t="s">
        <v>178</v>
      </c>
      <c r="T157" s="82" t="s">
        <v>28</v>
      </c>
      <c r="U157" s="56">
        <v>1</v>
      </c>
      <c r="V157" s="56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1</v>
      </c>
      <c r="AB157" s="82">
        <v>2021</v>
      </c>
      <c r="AC157" s="24"/>
      <c r="AD157" s="5"/>
      <c r="AE157" s="5"/>
      <c r="AF157" s="5"/>
      <c r="AG157" s="5"/>
      <c r="AH157" s="5"/>
      <c r="AI157" s="5"/>
    </row>
    <row r="158" spans="2:35" ht="37.5" customHeight="1" x14ac:dyDescent="0.3">
      <c r="B158" s="4">
        <v>0</v>
      </c>
      <c r="C158" s="4">
        <v>1</v>
      </c>
      <c r="D158" s="4">
        <v>1</v>
      </c>
      <c r="E158" s="4">
        <v>0</v>
      </c>
      <c r="F158" s="4">
        <v>7</v>
      </c>
      <c r="G158" s="4">
        <v>0</v>
      </c>
      <c r="H158" s="4">
        <v>3</v>
      </c>
      <c r="I158" s="4">
        <v>0</v>
      </c>
      <c r="J158" s="4">
        <v>1</v>
      </c>
      <c r="K158" s="4">
        <v>3</v>
      </c>
      <c r="L158" s="4">
        <v>0</v>
      </c>
      <c r="M158" s="4">
        <v>3</v>
      </c>
      <c r="N158" s="4">
        <v>9</v>
      </c>
      <c r="O158" s="4">
        <v>9</v>
      </c>
      <c r="P158" s="4">
        <v>9</v>
      </c>
      <c r="Q158" s="4">
        <v>9</v>
      </c>
      <c r="R158" s="4">
        <v>9</v>
      </c>
      <c r="S158" s="22" t="s">
        <v>179</v>
      </c>
      <c r="T158" s="82" t="s">
        <v>13</v>
      </c>
      <c r="U158" s="57">
        <v>2884.4</v>
      </c>
      <c r="V158" s="57">
        <v>0</v>
      </c>
      <c r="W158" s="57">
        <v>0</v>
      </c>
      <c r="X158" s="57">
        <v>0</v>
      </c>
      <c r="Y158" s="57">
        <v>0</v>
      </c>
      <c r="Z158" s="57">
        <v>0</v>
      </c>
      <c r="AA158" s="57">
        <f t="shared" ref="AA158" si="21">U158+V158+W158+X158+Y158+Z158</f>
        <v>2884.4</v>
      </c>
      <c r="AB158" s="82">
        <v>2021</v>
      </c>
      <c r="AC158" s="24"/>
      <c r="AD158" s="5"/>
      <c r="AE158" s="5"/>
      <c r="AF158" s="5"/>
      <c r="AG158" s="5"/>
      <c r="AH158" s="5"/>
      <c r="AI158" s="5"/>
    </row>
    <row r="159" spans="2:35" ht="38.25" customHeight="1" x14ac:dyDescent="0.3">
      <c r="B159" s="4">
        <v>0</v>
      </c>
      <c r="C159" s="4">
        <v>1</v>
      </c>
      <c r="D159" s="4">
        <v>1</v>
      </c>
      <c r="E159" s="4">
        <v>0</v>
      </c>
      <c r="F159" s="4">
        <v>7</v>
      </c>
      <c r="G159" s="4">
        <v>0</v>
      </c>
      <c r="H159" s="4">
        <v>3</v>
      </c>
      <c r="I159" s="4">
        <v>0</v>
      </c>
      <c r="J159" s="4">
        <v>1</v>
      </c>
      <c r="K159" s="4">
        <v>3</v>
      </c>
      <c r="L159" s="4">
        <v>0</v>
      </c>
      <c r="M159" s="4">
        <v>3</v>
      </c>
      <c r="N159" s="4">
        <v>9</v>
      </c>
      <c r="O159" s="4">
        <v>9</v>
      </c>
      <c r="P159" s="4">
        <v>9</v>
      </c>
      <c r="Q159" s="4">
        <v>9</v>
      </c>
      <c r="R159" s="4">
        <v>9</v>
      </c>
      <c r="S159" s="89" t="s">
        <v>180</v>
      </c>
      <c r="T159" s="82" t="s">
        <v>28</v>
      </c>
      <c r="U159" s="56">
        <v>1</v>
      </c>
      <c r="V159" s="56">
        <v>0</v>
      </c>
      <c r="W159" s="56">
        <v>0</v>
      </c>
      <c r="X159" s="56">
        <v>0</v>
      </c>
      <c r="Y159" s="56">
        <v>0</v>
      </c>
      <c r="Z159" s="56">
        <v>0</v>
      </c>
      <c r="AA159" s="56">
        <v>1</v>
      </c>
      <c r="AB159" s="82">
        <v>2021</v>
      </c>
      <c r="AC159" s="24"/>
      <c r="AD159" s="5"/>
      <c r="AE159" s="5"/>
      <c r="AF159" s="5"/>
      <c r="AG159" s="5"/>
      <c r="AH159" s="5"/>
      <c r="AI159" s="5"/>
    </row>
    <row r="160" spans="2:35" s="5" customFormat="1" ht="38.25" customHeight="1" x14ac:dyDescent="0.3">
      <c r="B160" s="4">
        <v>0</v>
      </c>
      <c r="C160" s="4">
        <v>1</v>
      </c>
      <c r="D160" s="4">
        <v>1</v>
      </c>
      <c r="E160" s="4">
        <v>0</v>
      </c>
      <c r="F160" s="4">
        <v>7</v>
      </c>
      <c r="G160" s="4">
        <v>0</v>
      </c>
      <c r="H160" s="4">
        <v>7</v>
      </c>
      <c r="I160" s="4">
        <v>0</v>
      </c>
      <c r="J160" s="4">
        <v>1</v>
      </c>
      <c r="K160" s="4">
        <v>4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16" t="s">
        <v>87</v>
      </c>
      <c r="T160" s="17" t="s">
        <v>13</v>
      </c>
      <c r="U160" s="52">
        <f t="shared" ref="U160:AA160" si="22">U161+U184</f>
        <v>98549.1</v>
      </c>
      <c r="V160" s="52">
        <f t="shared" si="22"/>
        <v>89657.9</v>
      </c>
      <c r="W160" s="52">
        <f t="shared" si="22"/>
        <v>89657.9</v>
      </c>
      <c r="X160" s="52">
        <f t="shared" si="22"/>
        <v>89657.9</v>
      </c>
      <c r="Y160" s="52">
        <f t="shared" si="22"/>
        <v>89657.9</v>
      </c>
      <c r="Z160" s="52">
        <f t="shared" si="22"/>
        <v>89657.9</v>
      </c>
      <c r="AA160" s="52">
        <f t="shared" si="22"/>
        <v>546838.6</v>
      </c>
      <c r="AB160" s="17">
        <v>2026</v>
      </c>
      <c r="AC160" s="11"/>
    </row>
    <row r="161" spans="2:35" s="5" customFormat="1" ht="36.75" customHeight="1" x14ac:dyDescent="0.3">
      <c r="B161" s="4">
        <v>0</v>
      </c>
      <c r="C161" s="4">
        <v>1</v>
      </c>
      <c r="D161" s="4">
        <v>1</v>
      </c>
      <c r="E161" s="4">
        <v>0</v>
      </c>
      <c r="F161" s="4">
        <v>7</v>
      </c>
      <c r="G161" s="4">
        <v>0</v>
      </c>
      <c r="H161" s="4">
        <v>7</v>
      </c>
      <c r="I161" s="4">
        <v>0</v>
      </c>
      <c r="J161" s="4">
        <v>1</v>
      </c>
      <c r="K161" s="4">
        <v>4</v>
      </c>
      <c r="L161" s="4">
        <v>0</v>
      </c>
      <c r="M161" s="4">
        <v>1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16" t="s">
        <v>88</v>
      </c>
      <c r="T161" s="82" t="s">
        <v>13</v>
      </c>
      <c r="U161" s="52">
        <f>U164+U165+U166+U169+U170+U173+U174+U177+U180+U182</f>
        <v>85787.200000000012</v>
      </c>
      <c r="V161" s="52">
        <f t="shared" ref="V161:AA161" si="23">V164+V165+V166+V169+V170+V173+V174+V177+V180+V182</f>
        <v>88511.4</v>
      </c>
      <c r="W161" s="52">
        <f t="shared" si="23"/>
        <v>88511.4</v>
      </c>
      <c r="X161" s="52">
        <f t="shared" si="23"/>
        <v>88511.4</v>
      </c>
      <c r="Y161" s="52">
        <f t="shared" si="23"/>
        <v>88511.4</v>
      </c>
      <c r="Z161" s="52">
        <f t="shared" si="23"/>
        <v>88511.4</v>
      </c>
      <c r="AA161" s="52">
        <f t="shared" si="23"/>
        <v>528344.19999999995</v>
      </c>
      <c r="AB161" s="17">
        <v>2026</v>
      </c>
      <c r="AC161" s="11"/>
    </row>
    <row r="162" spans="2:35" s="5" customFormat="1" ht="37.5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89" t="s">
        <v>89</v>
      </c>
      <c r="T162" s="82" t="s">
        <v>28</v>
      </c>
      <c r="U162" s="82">
        <v>61</v>
      </c>
      <c r="V162" s="82">
        <v>62</v>
      </c>
      <c r="W162" s="82">
        <v>62</v>
      </c>
      <c r="X162" s="82">
        <v>62</v>
      </c>
      <c r="Y162" s="82">
        <v>62</v>
      </c>
      <c r="Z162" s="82">
        <v>62</v>
      </c>
      <c r="AA162" s="82">
        <v>62</v>
      </c>
      <c r="AB162" s="82">
        <v>2026</v>
      </c>
      <c r="AC162" s="92"/>
    </row>
    <row r="163" spans="2:35" ht="42" customHeight="1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89" t="s">
        <v>90</v>
      </c>
      <c r="T163" s="82" t="s">
        <v>17</v>
      </c>
      <c r="U163" s="53">
        <v>60</v>
      </c>
      <c r="V163" s="53">
        <v>60</v>
      </c>
      <c r="W163" s="53">
        <v>60</v>
      </c>
      <c r="X163" s="53">
        <v>60</v>
      </c>
      <c r="Y163" s="53">
        <v>60</v>
      </c>
      <c r="Z163" s="53">
        <v>60</v>
      </c>
      <c r="AA163" s="53">
        <v>60</v>
      </c>
      <c r="AB163" s="82">
        <v>2026</v>
      </c>
      <c r="AC163" s="11"/>
      <c r="AD163" s="5"/>
      <c r="AE163" s="5"/>
      <c r="AF163" s="5"/>
      <c r="AG163" s="5"/>
      <c r="AH163" s="5"/>
      <c r="AI163" s="5"/>
    </row>
    <row r="164" spans="2:35" ht="30.75" customHeight="1" x14ac:dyDescent="0.3">
      <c r="B164" s="4">
        <v>0</v>
      </c>
      <c r="C164" s="4">
        <v>1</v>
      </c>
      <c r="D164" s="4">
        <v>1</v>
      </c>
      <c r="E164" s="4">
        <v>0</v>
      </c>
      <c r="F164" s="4">
        <v>7</v>
      </c>
      <c r="G164" s="4">
        <v>0</v>
      </c>
      <c r="H164" s="4">
        <v>7</v>
      </c>
      <c r="I164" s="4">
        <v>0</v>
      </c>
      <c r="J164" s="4">
        <v>1</v>
      </c>
      <c r="K164" s="4">
        <v>4</v>
      </c>
      <c r="L164" s="4">
        <v>0</v>
      </c>
      <c r="M164" s="4">
        <v>1</v>
      </c>
      <c r="N164" s="4">
        <v>9</v>
      </c>
      <c r="O164" s="4">
        <v>9</v>
      </c>
      <c r="P164" s="4">
        <v>9</v>
      </c>
      <c r="Q164" s="4">
        <v>9</v>
      </c>
      <c r="R164" s="4">
        <v>9</v>
      </c>
      <c r="S164" s="112" t="s">
        <v>91</v>
      </c>
      <c r="T164" s="114" t="s">
        <v>13</v>
      </c>
      <c r="U164" s="57">
        <v>33432.199999999997</v>
      </c>
      <c r="V164" s="57">
        <v>33829.1</v>
      </c>
      <c r="W164" s="57">
        <v>33829.1</v>
      </c>
      <c r="X164" s="57">
        <v>33829.1</v>
      </c>
      <c r="Y164" s="57">
        <v>33829.1</v>
      </c>
      <c r="Z164" s="57">
        <v>33829.1</v>
      </c>
      <c r="AA164" s="57">
        <f>SUM(U164:Z164)</f>
        <v>202577.7</v>
      </c>
      <c r="AB164" s="82">
        <v>2026</v>
      </c>
      <c r="AC164" s="11"/>
      <c r="AD164" s="5"/>
      <c r="AE164" s="5"/>
      <c r="AF164" s="5"/>
      <c r="AG164" s="5"/>
      <c r="AH164" s="5"/>
      <c r="AI164" s="5"/>
    </row>
    <row r="165" spans="2:35" ht="30.75" customHeight="1" x14ac:dyDescent="0.3">
      <c r="B165" s="4">
        <v>0</v>
      </c>
      <c r="C165" s="4">
        <v>1</v>
      </c>
      <c r="D165" s="4">
        <v>1</v>
      </c>
      <c r="E165" s="4">
        <v>0</v>
      </c>
      <c r="F165" s="4">
        <v>7</v>
      </c>
      <c r="G165" s="4">
        <v>0</v>
      </c>
      <c r="H165" s="4">
        <v>7</v>
      </c>
      <c r="I165" s="4">
        <v>0</v>
      </c>
      <c r="J165" s="4">
        <v>1</v>
      </c>
      <c r="K165" s="4">
        <v>4</v>
      </c>
      <c r="L165" s="4">
        <v>0</v>
      </c>
      <c r="M165" s="4">
        <v>1</v>
      </c>
      <c r="N165" s="4" t="s">
        <v>39</v>
      </c>
      <c r="O165" s="4">
        <v>0</v>
      </c>
      <c r="P165" s="4">
        <v>2</v>
      </c>
      <c r="Q165" s="4">
        <v>4</v>
      </c>
      <c r="R165" s="4">
        <v>0</v>
      </c>
      <c r="S165" s="113"/>
      <c r="T165" s="110"/>
      <c r="U165" s="57">
        <v>5407.5</v>
      </c>
      <c r="V165" s="57">
        <v>5407.5</v>
      </c>
      <c r="W165" s="57">
        <v>5407.5</v>
      </c>
      <c r="X165" s="57">
        <v>5407.5</v>
      </c>
      <c r="Y165" s="57">
        <v>5407.5</v>
      </c>
      <c r="Z165" s="57">
        <v>5407.5</v>
      </c>
      <c r="AA165" s="57">
        <f>U165+V165+W165+X165+Y165+Z165</f>
        <v>32445</v>
      </c>
      <c r="AB165" s="82">
        <v>2026</v>
      </c>
      <c r="AC165" s="11"/>
      <c r="AD165" s="5"/>
      <c r="AE165" s="5"/>
      <c r="AF165" s="5"/>
      <c r="AG165" s="5"/>
      <c r="AH165" s="5"/>
      <c r="AI165" s="5"/>
    </row>
    <row r="166" spans="2:35" ht="30.75" customHeight="1" x14ac:dyDescent="0.3">
      <c r="B166" s="4">
        <v>0</v>
      </c>
      <c r="C166" s="4">
        <v>1</v>
      </c>
      <c r="D166" s="4">
        <v>1</v>
      </c>
      <c r="E166" s="4">
        <v>0</v>
      </c>
      <c r="F166" s="4">
        <v>7</v>
      </c>
      <c r="G166" s="4">
        <v>0</v>
      </c>
      <c r="H166" s="4">
        <v>7</v>
      </c>
      <c r="I166" s="4">
        <v>0</v>
      </c>
      <c r="J166" s="4">
        <v>1</v>
      </c>
      <c r="K166" s="4">
        <v>4</v>
      </c>
      <c r="L166" s="4">
        <v>0</v>
      </c>
      <c r="M166" s="4">
        <v>1</v>
      </c>
      <c r="N166" s="4">
        <v>1</v>
      </c>
      <c r="O166" s="4">
        <v>0</v>
      </c>
      <c r="P166" s="4">
        <v>2</v>
      </c>
      <c r="Q166" s="4">
        <v>4</v>
      </c>
      <c r="R166" s="4">
        <v>0</v>
      </c>
      <c r="S166" s="115"/>
      <c r="T166" s="106"/>
      <c r="U166" s="57">
        <v>31543.5</v>
      </c>
      <c r="V166" s="64">
        <v>28519.1</v>
      </c>
      <c r="W166" s="64">
        <v>28519.1</v>
      </c>
      <c r="X166" s="64">
        <v>28519.1</v>
      </c>
      <c r="Y166" s="64">
        <v>28519.1</v>
      </c>
      <c r="Z166" s="64">
        <v>28519.1</v>
      </c>
      <c r="AA166" s="57">
        <f>U166+V166+W166+X166+Y166+Z166</f>
        <v>174139</v>
      </c>
      <c r="AB166" s="82">
        <v>2026</v>
      </c>
      <c r="AC166" s="11"/>
      <c r="AD166" s="5"/>
      <c r="AE166" s="5"/>
      <c r="AF166" s="5"/>
      <c r="AG166" s="5"/>
      <c r="AH166" s="5"/>
      <c r="AI166" s="5"/>
    </row>
    <row r="167" spans="2:35" ht="24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89" t="s">
        <v>92</v>
      </c>
      <c r="T167" s="82" t="s">
        <v>28</v>
      </c>
      <c r="U167" s="56">
        <v>8</v>
      </c>
      <c r="V167" s="56">
        <v>9</v>
      </c>
      <c r="W167" s="56">
        <v>9</v>
      </c>
      <c r="X167" s="56">
        <v>9</v>
      </c>
      <c r="Y167" s="56">
        <v>9</v>
      </c>
      <c r="Z167" s="56">
        <v>9</v>
      </c>
      <c r="AA167" s="56">
        <v>9</v>
      </c>
      <c r="AB167" s="82">
        <v>2026</v>
      </c>
      <c r="AC167" s="43"/>
      <c r="AD167" s="5"/>
      <c r="AE167" s="5"/>
      <c r="AF167" s="5"/>
      <c r="AG167" s="5"/>
      <c r="AH167" s="5"/>
      <c r="AI167" s="5"/>
    </row>
    <row r="168" spans="2:35" ht="57.75" customHeight="1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89" t="s">
        <v>93</v>
      </c>
      <c r="T168" s="82" t="s">
        <v>25</v>
      </c>
      <c r="U168" s="56">
        <v>5396</v>
      </c>
      <c r="V168" s="65">
        <v>4048</v>
      </c>
      <c r="W168" s="65">
        <v>4048</v>
      </c>
      <c r="X168" s="65">
        <v>4048</v>
      </c>
      <c r="Y168" s="65">
        <v>4048</v>
      </c>
      <c r="Z168" s="65">
        <v>4048</v>
      </c>
      <c r="AA168" s="56">
        <f>SUM(U168:Z168)</f>
        <v>25636</v>
      </c>
      <c r="AB168" s="82">
        <v>2026</v>
      </c>
      <c r="AC168" s="11"/>
      <c r="AD168" s="5"/>
      <c r="AE168" s="5"/>
      <c r="AF168" s="5"/>
      <c r="AG168" s="5"/>
      <c r="AH168" s="5"/>
      <c r="AI168" s="5"/>
    </row>
    <row r="169" spans="2:35" ht="30" customHeight="1" x14ac:dyDescent="0.3">
      <c r="B169" s="4">
        <v>0</v>
      </c>
      <c r="C169" s="4">
        <v>1</v>
      </c>
      <c r="D169" s="4">
        <v>1</v>
      </c>
      <c r="E169" s="4">
        <v>0</v>
      </c>
      <c r="F169" s="4">
        <v>7</v>
      </c>
      <c r="G169" s="4">
        <v>0</v>
      </c>
      <c r="H169" s="4">
        <v>7</v>
      </c>
      <c r="I169" s="4">
        <v>0</v>
      </c>
      <c r="J169" s="4">
        <v>1</v>
      </c>
      <c r="K169" s="4">
        <v>4</v>
      </c>
      <c r="L169" s="4">
        <v>0</v>
      </c>
      <c r="M169" s="4">
        <v>1</v>
      </c>
      <c r="N169" s="4">
        <v>9</v>
      </c>
      <c r="O169" s="4">
        <v>9</v>
      </c>
      <c r="P169" s="4">
        <v>9</v>
      </c>
      <c r="Q169" s="4">
        <v>9</v>
      </c>
      <c r="R169" s="4">
        <v>9</v>
      </c>
      <c r="S169" s="124" t="s">
        <v>94</v>
      </c>
      <c r="T169" s="114" t="s">
        <v>13</v>
      </c>
      <c r="U169" s="57">
        <v>815.6</v>
      </c>
      <c r="V169" s="57">
        <v>877.8</v>
      </c>
      <c r="W169" s="57">
        <v>877.8</v>
      </c>
      <c r="X169" s="57">
        <v>877.8</v>
      </c>
      <c r="Y169" s="57">
        <v>877.8</v>
      </c>
      <c r="Z169" s="57">
        <v>877.8</v>
      </c>
      <c r="AA169" s="57">
        <f>U169+V169+W169+X169+Y169+Z169</f>
        <v>5204.6000000000004</v>
      </c>
      <c r="AB169" s="82">
        <v>2026</v>
      </c>
      <c r="AC169" s="11"/>
      <c r="AD169" s="5"/>
      <c r="AE169" s="5"/>
      <c r="AF169" s="5"/>
      <c r="AG169" s="5"/>
      <c r="AH169" s="5"/>
      <c r="AI169" s="5"/>
    </row>
    <row r="170" spans="2:35" ht="18.75" customHeight="1" x14ac:dyDescent="0.3">
      <c r="B170" s="4">
        <v>0</v>
      </c>
      <c r="C170" s="4">
        <v>1</v>
      </c>
      <c r="D170" s="4">
        <v>1</v>
      </c>
      <c r="E170" s="4">
        <v>0</v>
      </c>
      <c r="F170" s="4">
        <v>7</v>
      </c>
      <c r="G170" s="4">
        <v>0</v>
      </c>
      <c r="H170" s="4">
        <v>7</v>
      </c>
      <c r="I170" s="4">
        <v>0</v>
      </c>
      <c r="J170" s="4">
        <v>1</v>
      </c>
      <c r="K170" s="4">
        <v>4</v>
      </c>
      <c r="L170" s="4">
        <v>0</v>
      </c>
      <c r="M170" s="4">
        <v>1</v>
      </c>
      <c r="N170" s="4">
        <v>1</v>
      </c>
      <c r="O170" s="4">
        <v>0</v>
      </c>
      <c r="P170" s="4">
        <v>2</v>
      </c>
      <c r="Q170" s="4">
        <v>4</v>
      </c>
      <c r="R170" s="4">
        <v>0</v>
      </c>
      <c r="S170" s="145"/>
      <c r="T170" s="106"/>
      <c r="U170" s="57">
        <v>6621</v>
      </c>
      <c r="V170" s="57">
        <v>6650.9</v>
      </c>
      <c r="W170" s="57">
        <v>6650.9</v>
      </c>
      <c r="X170" s="57">
        <v>6650.9</v>
      </c>
      <c r="Y170" s="57">
        <v>6650.9</v>
      </c>
      <c r="Z170" s="57">
        <v>6650.9</v>
      </c>
      <c r="AA170" s="57">
        <f>U170+V170+W170+X170+Y170+Z170</f>
        <v>39875.5</v>
      </c>
      <c r="AB170" s="82">
        <v>2026</v>
      </c>
      <c r="AC170" s="11"/>
      <c r="AD170" s="5"/>
      <c r="AE170" s="5"/>
      <c r="AF170" s="5"/>
      <c r="AG170" s="5"/>
      <c r="AH170" s="5"/>
      <c r="AI170" s="5"/>
    </row>
    <row r="171" spans="2:35" ht="24.75" customHeight="1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89" t="s">
        <v>92</v>
      </c>
      <c r="T171" s="82" t="s">
        <v>28</v>
      </c>
      <c r="U171" s="85">
        <v>52</v>
      </c>
      <c r="V171" s="85">
        <v>52</v>
      </c>
      <c r="W171" s="85">
        <v>52</v>
      </c>
      <c r="X171" s="85">
        <v>52</v>
      </c>
      <c r="Y171" s="85">
        <v>52</v>
      </c>
      <c r="Z171" s="85">
        <v>52</v>
      </c>
      <c r="AA171" s="85">
        <v>52</v>
      </c>
      <c r="AB171" s="82">
        <v>2026</v>
      </c>
      <c r="AC171" s="11"/>
      <c r="AD171" s="5"/>
      <c r="AE171" s="5"/>
      <c r="AF171" s="5"/>
      <c r="AG171" s="5"/>
      <c r="AH171" s="5"/>
      <c r="AI171" s="5"/>
    </row>
    <row r="172" spans="2:35" ht="37.5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89" t="s">
        <v>95</v>
      </c>
      <c r="T172" s="82" t="s">
        <v>25</v>
      </c>
      <c r="U172" s="56">
        <v>4352</v>
      </c>
      <c r="V172" s="56">
        <v>4880</v>
      </c>
      <c r="W172" s="56">
        <v>4880</v>
      </c>
      <c r="X172" s="56">
        <v>4880</v>
      </c>
      <c r="Y172" s="56">
        <v>4880</v>
      </c>
      <c r="Z172" s="56">
        <v>4880</v>
      </c>
      <c r="AA172" s="56">
        <f>SUM(U172:Z172)</f>
        <v>28752</v>
      </c>
      <c r="AB172" s="82">
        <v>2026</v>
      </c>
      <c r="AC172" s="144"/>
      <c r="AD172" s="5"/>
      <c r="AE172" s="5"/>
      <c r="AF172" s="5"/>
      <c r="AG172" s="5"/>
      <c r="AH172" s="5"/>
      <c r="AI172" s="5"/>
    </row>
    <row r="173" spans="2:35" ht="23.25" customHeight="1" x14ac:dyDescent="0.25">
      <c r="B173" s="4">
        <v>0</v>
      </c>
      <c r="C173" s="4">
        <v>1</v>
      </c>
      <c r="D173" s="4">
        <v>1</v>
      </c>
      <c r="E173" s="4">
        <v>0</v>
      </c>
      <c r="F173" s="4">
        <v>7</v>
      </c>
      <c r="G173" s="4">
        <v>0</v>
      </c>
      <c r="H173" s="4">
        <v>7</v>
      </c>
      <c r="I173" s="4">
        <v>0</v>
      </c>
      <c r="J173" s="4">
        <v>1</v>
      </c>
      <c r="K173" s="4">
        <v>4</v>
      </c>
      <c r="L173" s="4">
        <v>0</v>
      </c>
      <c r="M173" s="4">
        <v>1</v>
      </c>
      <c r="N173" s="4">
        <v>9</v>
      </c>
      <c r="O173" s="4">
        <v>9</v>
      </c>
      <c r="P173" s="4">
        <v>9</v>
      </c>
      <c r="Q173" s="4">
        <v>9</v>
      </c>
      <c r="R173" s="4">
        <v>9</v>
      </c>
      <c r="S173" s="108" t="s">
        <v>96</v>
      </c>
      <c r="T173" s="105" t="s">
        <v>13</v>
      </c>
      <c r="U173" s="57">
        <v>1056.8</v>
      </c>
      <c r="V173" s="57">
        <v>3466.8</v>
      </c>
      <c r="W173" s="57">
        <v>3466.8</v>
      </c>
      <c r="X173" s="57">
        <v>3466.8</v>
      </c>
      <c r="Y173" s="57">
        <v>3466.8</v>
      </c>
      <c r="Z173" s="57">
        <v>3466.8</v>
      </c>
      <c r="AA173" s="57">
        <f>U173+V173+W173+X173+Y173+Z173</f>
        <v>18390.8</v>
      </c>
      <c r="AB173" s="82">
        <v>2026</v>
      </c>
      <c r="AC173" s="144"/>
      <c r="AD173" s="5"/>
      <c r="AE173" s="5"/>
      <c r="AF173" s="5"/>
      <c r="AG173" s="5"/>
      <c r="AH173" s="5"/>
      <c r="AI173" s="5"/>
    </row>
    <row r="174" spans="2:35" ht="24.75" customHeight="1" x14ac:dyDescent="0.3">
      <c r="B174" s="4">
        <v>0</v>
      </c>
      <c r="C174" s="4">
        <v>1</v>
      </c>
      <c r="D174" s="4">
        <v>1</v>
      </c>
      <c r="E174" s="4">
        <v>0</v>
      </c>
      <c r="F174" s="4">
        <v>7</v>
      </c>
      <c r="G174" s="4">
        <v>0</v>
      </c>
      <c r="H174" s="4">
        <v>7</v>
      </c>
      <c r="I174" s="4">
        <v>0</v>
      </c>
      <c r="J174" s="4">
        <v>1</v>
      </c>
      <c r="K174" s="4">
        <v>4</v>
      </c>
      <c r="L174" s="4">
        <v>0</v>
      </c>
      <c r="M174" s="4">
        <v>1</v>
      </c>
      <c r="N174" s="4">
        <v>1</v>
      </c>
      <c r="O174" s="4">
        <v>0</v>
      </c>
      <c r="P174" s="4">
        <v>2</v>
      </c>
      <c r="Q174" s="4">
        <v>4</v>
      </c>
      <c r="R174" s="4">
        <v>0</v>
      </c>
      <c r="S174" s="109"/>
      <c r="T174" s="106"/>
      <c r="U174" s="57">
        <v>0</v>
      </c>
      <c r="V174" s="57">
        <v>951.7</v>
      </c>
      <c r="W174" s="57">
        <v>951.7</v>
      </c>
      <c r="X174" s="57">
        <v>951.7</v>
      </c>
      <c r="Y174" s="57">
        <v>951.7</v>
      </c>
      <c r="Z174" s="57">
        <v>951.7</v>
      </c>
      <c r="AA174" s="57">
        <f>U174+V174+W174+X174+Y174+Z174</f>
        <v>4758.5</v>
      </c>
      <c r="AB174" s="82">
        <v>2026</v>
      </c>
      <c r="AC174" s="11"/>
      <c r="AD174" s="5"/>
      <c r="AE174" s="5"/>
      <c r="AF174" s="5"/>
      <c r="AG174" s="5"/>
      <c r="AH174" s="5"/>
      <c r="AI174" s="5"/>
    </row>
    <row r="175" spans="2:35" ht="21.75" customHeight="1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89" t="s">
        <v>97</v>
      </c>
      <c r="T175" s="82" t="s">
        <v>25</v>
      </c>
      <c r="U175" s="56">
        <v>0</v>
      </c>
      <c r="V175" s="56">
        <v>290</v>
      </c>
      <c r="W175" s="56">
        <v>290</v>
      </c>
      <c r="X175" s="56">
        <v>290</v>
      </c>
      <c r="Y175" s="56">
        <v>290</v>
      </c>
      <c r="Z175" s="56">
        <v>290</v>
      </c>
      <c r="AA175" s="56">
        <f>U175+V175+W175+X175+Y175+Z175</f>
        <v>1450</v>
      </c>
      <c r="AB175" s="82">
        <v>2026</v>
      </c>
      <c r="AC175" s="11"/>
      <c r="AD175" s="5"/>
      <c r="AE175" s="5"/>
      <c r="AF175" s="5"/>
      <c r="AG175" s="5"/>
      <c r="AH175" s="5"/>
      <c r="AI175" s="5"/>
    </row>
    <row r="176" spans="2:35" ht="21.75" customHeight="1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89" t="s">
        <v>176</v>
      </c>
      <c r="T176" s="82" t="s">
        <v>28</v>
      </c>
      <c r="U176" s="56">
        <v>1</v>
      </c>
      <c r="V176" s="61">
        <v>1</v>
      </c>
      <c r="W176" s="61">
        <v>1</v>
      </c>
      <c r="X176" s="61">
        <v>1</v>
      </c>
      <c r="Y176" s="61">
        <v>1</v>
      </c>
      <c r="Z176" s="61">
        <v>1</v>
      </c>
      <c r="AA176" s="61">
        <v>1</v>
      </c>
      <c r="AB176" s="85">
        <v>2026</v>
      </c>
      <c r="AC176" s="11"/>
      <c r="AD176" s="5"/>
      <c r="AE176" s="5"/>
      <c r="AF176" s="5"/>
      <c r="AG176" s="5"/>
      <c r="AH176" s="5"/>
      <c r="AI176" s="5"/>
    </row>
    <row r="177" spans="2:35" ht="41.25" customHeight="1" x14ac:dyDescent="0.3">
      <c r="B177" s="4">
        <v>0</v>
      </c>
      <c r="C177" s="4">
        <v>1</v>
      </c>
      <c r="D177" s="4">
        <v>1</v>
      </c>
      <c r="E177" s="4">
        <v>0</v>
      </c>
      <c r="F177" s="4">
        <v>7</v>
      </c>
      <c r="G177" s="4">
        <v>0</v>
      </c>
      <c r="H177" s="4">
        <v>7</v>
      </c>
      <c r="I177" s="4">
        <v>0</v>
      </c>
      <c r="J177" s="4">
        <v>1</v>
      </c>
      <c r="K177" s="4">
        <v>4</v>
      </c>
      <c r="L177" s="4">
        <v>0</v>
      </c>
      <c r="M177" s="4">
        <v>1</v>
      </c>
      <c r="N177" s="4">
        <v>1</v>
      </c>
      <c r="O177" s="4">
        <v>0</v>
      </c>
      <c r="P177" s="4">
        <v>2</v>
      </c>
      <c r="Q177" s="4">
        <v>4</v>
      </c>
      <c r="R177" s="4">
        <v>0</v>
      </c>
      <c r="S177" s="89" t="s">
        <v>98</v>
      </c>
      <c r="T177" s="88" t="s">
        <v>13</v>
      </c>
      <c r="U177" s="57">
        <v>172.6</v>
      </c>
      <c r="V177" s="57">
        <v>172.6</v>
      </c>
      <c r="W177" s="57">
        <v>172.6</v>
      </c>
      <c r="X177" s="57">
        <v>172.6</v>
      </c>
      <c r="Y177" s="57">
        <v>172.6</v>
      </c>
      <c r="Z177" s="57">
        <v>172.6</v>
      </c>
      <c r="AA177" s="57">
        <f>U177+V177+W177+X177+Y177+Z177</f>
        <v>1035.5999999999999</v>
      </c>
      <c r="AB177" s="82">
        <v>2026</v>
      </c>
      <c r="AC177" s="11"/>
      <c r="AD177" s="5"/>
      <c r="AE177" s="5"/>
      <c r="AF177" s="5"/>
      <c r="AG177" s="5"/>
      <c r="AH177" s="5"/>
      <c r="AI177" s="5"/>
    </row>
    <row r="178" spans="2:35" ht="26.25" customHeight="1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89" t="s">
        <v>99</v>
      </c>
      <c r="T178" s="82" t="s">
        <v>28</v>
      </c>
      <c r="U178" s="56">
        <v>4</v>
      </c>
      <c r="V178" s="56">
        <v>4</v>
      </c>
      <c r="W178" s="56">
        <v>4</v>
      </c>
      <c r="X178" s="56">
        <v>4</v>
      </c>
      <c r="Y178" s="56">
        <v>4</v>
      </c>
      <c r="Z178" s="56">
        <v>4</v>
      </c>
      <c r="AA178" s="56">
        <v>4</v>
      </c>
      <c r="AB178" s="82">
        <v>2026</v>
      </c>
      <c r="AC178" s="11"/>
      <c r="AD178" s="5"/>
      <c r="AE178" s="5"/>
      <c r="AF178" s="5"/>
      <c r="AG178" s="5"/>
      <c r="AH178" s="5"/>
      <c r="AI178" s="5"/>
    </row>
    <row r="179" spans="2:35" ht="24.7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89" t="s">
        <v>100</v>
      </c>
      <c r="T179" s="82" t="s">
        <v>25</v>
      </c>
      <c r="U179" s="56">
        <v>280</v>
      </c>
      <c r="V179" s="56">
        <v>290</v>
      </c>
      <c r="W179" s="56">
        <v>290</v>
      </c>
      <c r="X179" s="56">
        <v>290</v>
      </c>
      <c r="Y179" s="56">
        <v>290</v>
      </c>
      <c r="Z179" s="56">
        <v>290</v>
      </c>
      <c r="AA179" s="56">
        <f>SUM(U179:Z179)</f>
        <v>1730</v>
      </c>
      <c r="AB179" s="82">
        <v>2026</v>
      </c>
      <c r="AC179" s="13"/>
      <c r="AD179" s="5"/>
      <c r="AE179" s="5"/>
      <c r="AF179" s="5"/>
      <c r="AG179" s="5"/>
      <c r="AH179" s="5"/>
      <c r="AI179" s="5"/>
    </row>
    <row r="180" spans="2:35" ht="37.5" customHeight="1" x14ac:dyDescent="0.25">
      <c r="B180" s="4">
        <v>0</v>
      </c>
      <c r="C180" s="4">
        <v>1</v>
      </c>
      <c r="D180" s="4">
        <v>1</v>
      </c>
      <c r="E180" s="4">
        <v>0</v>
      </c>
      <c r="F180" s="4">
        <v>7</v>
      </c>
      <c r="G180" s="4">
        <v>0</v>
      </c>
      <c r="H180" s="4">
        <v>7</v>
      </c>
      <c r="I180" s="4">
        <v>0</v>
      </c>
      <c r="J180" s="4">
        <v>1</v>
      </c>
      <c r="K180" s="4">
        <v>4</v>
      </c>
      <c r="L180" s="4">
        <v>0</v>
      </c>
      <c r="M180" s="4">
        <v>0</v>
      </c>
      <c r="N180" s="4" t="s">
        <v>39</v>
      </c>
      <c r="O180" s="4">
        <v>0</v>
      </c>
      <c r="P180" s="4">
        <v>2</v>
      </c>
      <c r="Q180" s="4">
        <v>4</v>
      </c>
      <c r="R180" s="4">
        <v>0</v>
      </c>
      <c r="S180" s="89" t="s">
        <v>101</v>
      </c>
      <c r="T180" s="82" t="s">
        <v>13</v>
      </c>
      <c r="U180" s="57">
        <v>5281</v>
      </c>
      <c r="V180" s="64">
        <v>5488</v>
      </c>
      <c r="W180" s="64">
        <v>5488</v>
      </c>
      <c r="X180" s="64">
        <v>5488</v>
      </c>
      <c r="Y180" s="64">
        <v>5488</v>
      </c>
      <c r="Z180" s="64">
        <v>5488</v>
      </c>
      <c r="AA180" s="57">
        <f>U180+V180+W180+X180+Y180+Z180</f>
        <v>32721</v>
      </c>
      <c r="AB180" s="82">
        <v>2026</v>
      </c>
      <c r="AC180" s="13"/>
      <c r="AD180" s="5"/>
      <c r="AE180" s="5"/>
      <c r="AF180" s="5"/>
      <c r="AG180" s="5"/>
      <c r="AH180" s="5"/>
      <c r="AI180" s="5"/>
    </row>
    <row r="181" spans="2:35" ht="39.75" customHeight="1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89" t="s">
        <v>102</v>
      </c>
      <c r="T181" s="82" t="s">
        <v>25</v>
      </c>
      <c r="U181" s="56">
        <v>1300</v>
      </c>
      <c r="V181" s="56">
        <v>1300</v>
      </c>
      <c r="W181" s="56">
        <v>1300</v>
      </c>
      <c r="X181" s="56">
        <v>1300</v>
      </c>
      <c r="Y181" s="56">
        <v>1300</v>
      </c>
      <c r="Z181" s="56">
        <v>1300</v>
      </c>
      <c r="AA181" s="56">
        <f>SUM(U181:Z181)</f>
        <v>7800</v>
      </c>
      <c r="AB181" s="82">
        <v>2026</v>
      </c>
      <c r="AC181" s="11"/>
      <c r="AD181" s="5"/>
      <c r="AE181" s="5"/>
      <c r="AF181" s="5"/>
      <c r="AG181" s="5"/>
      <c r="AH181" s="5"/>
      <c r="AI181" s="5"/>
    </row>
    <row r="182" spans="2:35" ht="76.5" customHeight="1" x14ac:dyDescent="0.25">
      <c r="B182" s="4">
        <v>0</v>
      </c>
      <c r="C182" s="4">
        <v>1</v>
      </c>
      <c r="D182" s="4">
        <v>1</v>
      </c>
      <c r="E182" s="4">
        <v>0</v>
      </c>
      <c r="F182" s="4">
        <v>7</v>
      </c>
      <c r="G182" s="4">
        <v>0</v>
      </c>
      <c r="H182" s="4">
        <v>7</v>
      </c>
      <c r="I182" s="4">
        <v>0</v>
      </c>
      <c r="J182" s="4">
        <v>1</v>
      </c>
      <c r="K182" s="4">
        <v>4</v>
      </c>
      <c r="L182" s="4">
        <v>0</v>
      </c>
      <c r="M182" s="4">
        <v>1</v>
      </c>
      <c r="N182" s="4">
        <v>1</v>
      </c>
      <c r="O182" s="4">
        <v>0</v>
      </c>
      <c r="P182" s="4">
        <v>2</v>
      </c>
      <c r="Q182" s="4">
        <v>4</v>
      </c>
      <c r="R182" s="4">
        <v>0</v>
      </c>
      <c r="S182" s="89" t="s">
        <v>183</v>
      </c>
      <c r="T182" s="82" t="s">
        <v>13</v>
      </c>
      <c r="U182" s="57">
        <v>1457</v>
      </c>
      <c r="V182" s="57">
        <v>3147.9</v>
      </c>
      <c r="W182" s="57">
        <v>3147.9</v>
      </c>
      <c r="X182" s="57">
        <v>3147.9</v>
      </c>
      <c r="Y182" s="57">
        <v>3147.9</v>
      </c>
      <c r="Z182" s="57">
        <v>3147.9</v>
      </c>
      <c r="AA182" s="57">
        <f>U182+V182+W182+X182+Y182+Z182</f>
        <v>17196.5</v>
      </c>
      <c r="AB182" s="82">
        <v>2026</v>
      </c>
      <c r="AC182" s="13"/>
      <c r="AD182" s="5"/>
      <c r="AE182" s="5"/>
      <c r="AF182" s="5"/>
      <c r="AG182" s="5"/>
      <c r="AH182" s="5"/>
      <c r="AI182" s="5"/>
    </row>
    <row r="183" spans="2:35" ht="42.7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92" t="s">
        <v>182</v>
      </c>
      <c r="T183" s="82" t="s">
        <v>28</v>
      </c>
      <c r="U183" s="56">
        <v>1</v>
      </c>
      <c r="V183" s="56">
        <v>1</v>
      </c>
      <c r="W183" s="56">
        <v>1</v>
      </c>
      <c r="X183" s="56">
        <v>1</v>
      </c>
      <c r="Y183" s="56">
        <v>1</v>
      </c>
      <c r="Z183" s="56">
        <v>1</v>
      </c>
      <c r="AA183" s="56">
        <f>SUM(U183:Z183)</f>
        <v>6</v>
      </c>
      <c r="AB183" s="82">
        <v>2026</v>
      </c>
      <c r="AC183" s="13"/>
      <c r="AD183" s="5"/>
      <c r="AE183" s="5"/>
      <c r="AF183" s="5"/>
      <c r="AG183" s="5"/>
      <c r="AH183" s="5"/>
      <c r="AI183" s="5"/>
    </row>
    <row r="184" spans="2:35" s="5" customFormat="1" ht="54.75" customHeight="1" x14ac:dyDescent="0.3">
      <c r="B184" s="4">
        <v>0</v>
      </c>
      <c r="C184" s="4">
        <v>1</v>
      </c>
      <c r="D184" s="4">
        <v>1</v>
      </c>
      <c r="E184" s="4">
        <v>0</v>
      </c>
      <c r="F184" s="4">
        <v>7</v>
      </c>
      <c r="G184" s="4">
        <v>0</v>
      </c>
      <c r="H184" s="4">
        <v>7</v>
      </c>
      <c r="I184" s="4">
        <v>0</v>
      </c>
      <c r="J184" s="4">
        <v>1</v>
      </c>
      <c r="K184" s="4">
        <v>4</v>
      </c>
      <c r="L184" s="4">
        <v>0</v>
      </c>
      <c r="M184" s="4">
        <v>2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16" t="s">
        <v>103</v>
      </c>
      <c r="T184" s="82" t="s">
        <v>13</v>
      </c>
      <c r="U184" s="52">
        <f>U186+U188+U190</f>
        <v>12761.900000000001</v>
      </c>
      <c r="V184" s="52">
        <f t="shared" ref="V184" si="24">V186+V188+V190</f>
        <v>1146.5</v>
      </c>
      <c r="W184" s="52">
        <f>W186+W188+W190+W187</f>
        <v>1146.5</v>
      </c>
      <c r="X184" s="52">
        <f t="shared" ref="X184:AA184" si="25">X186+X188+X190+X187</f>
        <v>1146.5</v>
      </c>
      <c r="Y184" s="52">
        <f t="shared" si="25"/>
        <v>1146.5</v>
      </c>
      <c r="Z184" s="52">
        <f t="shared" si="25"/>
        <v>1146.5</v>
      </c>
      <c r="AA184" s="52">
        <f t="shared" si="25"/>
        <v>18494.400000000001</v>
      </c>
      <c r="AB184" s="17">
        <v>2026</v>
      </c>
      <c r="AC184" s="9"/>
    </row>
    <row r="185" spans="2:35" ht="54.75" customHeight="1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89" t="s">
        <v>104</v>
      </c>
      <c r="T185" s="82" t="s">
        <v>17</v>
      </c>
      <c r="U185" s="57">
        <v>80</v>
      </c>
      <c r="V185" s="57">
        <v>80</v>
      </c>
      <c r="W185" s="57">
        <v>80</v>
      </c>
      <c r="X185" s="57">
        <v>80</v>
      </c>
      <c r="Y185" s="57">
        <v>90</v>
      </c>
      <c r="Z185" s="57">
        <v>100</v>
      </c>
      <c r="AA185" s="57">
        <v>100</v>
      </c>
      <c r="AB185" s="82">
        <v>2026</v>
      </c>
      <c r="AC185" s="11"/>
      <c r="AD185" s="5"/>
      <c r="AE185" s="5"/>
      <c r="AF185" s="5"/>
      <c r="AG185" s="5"/>
      <c r="AH185" s="5"/>
      <c r="AI185" s="5"/>
    </row>
    <row r="186" spans="2:35" ht="23.25" customHeight="1" x14ac:dyDescent="0.25">
      <c r="B186" s="4">
        <v>0</v>
      </c>
      <c r="C186" s="4">
        <v>1</v>
      </c>
      <c r="D186" s="4">
        <v>1</v>
      </c>
      <c r="E186" s="4">
        <v>0</v>
      </c>
      <c r="F186" s="4">
        <v>7</v>
      </c>
      <c r="G186" s="4">
        <v>0</v>
      </c>
      <c r="H186" s="4">
        <v>7</v>
      </c>
      <c r="I186" s="4">
        <v>0</v>
      </c>
      <c r="J186" s="4">
        <v>1</v>
      </c>
      <c r="K186" s="4">
        <v>4</v>
      </c>
      <c r="L186" s="4">
        <v>0</v>
      </c>
      <c r="M186" s="4">
        <v>2</v>
      </c>
      <c r="N186" s="4" t="s">
        <v>39</v>
      </c>
      <c r="O186" s="4">
        <v>0</v>
      </c>
      <c r="P186" s="4">
        <v>4</v>
      </c>
      <c r="Q186" s="4">
        <v>5</v>
      </c>
      <c r="R186" s="4">
        <v>0</v>
      </c>
      <c r="S186" s="112" t="s">
        <v>168</v>
      </c>
      <c r="T186" s="114" t="s">
        <v>13</v>
      </c>
      <c r="U186" s="57">
        <v>2789</v>
      </c>
      <c r="V186" s="57">
        <v>1146.5</v>
      </c>
      <c r="W186" s="57">
        <v>0</v>
      </c>
      <c r="X186" s="57">
        <v>0</v>
      </c>
      <c r="Y186" s="57">
        <v>0</v>
      </c>
      <c r="Z186" s="57">
        <v>0</v>
      </c>
      <c r="AA186" s="57">
        <f>U186+V186+W186+X186+Y186+Z186</f>
        <v>3935.5</v>
      </c>
      <c r="AB186" s="82">
        <v>2022</v>
      </c>
      <c r="AC186" s="13"/>
      <c r="AD186" s="5"/>
      <c r="AE186" s="5"/>
      <c r="AF186" s="5"/>
      <c r="AG186" s="5"/>
      <c r="AH186" s="5"/>
      <c r="AI186" s="5"/>
    </row>
    <row r="187" spans="2:35" ht="23.25" customHeight="1" x14ac:dyDescent="0.25">
      <c r="B187" s="4"/>
      <c r="C187" s="4"/>
      <c r="D187" s="4"/>
      <c r="E187" s="4">
        <v>0</v>
      </c>
      <c r="F187" s="4">
        <v>7</v>
      </c>
      <c r="G187" s="4">
        <v>0</v>
      </c>
      <c r="H187" s="4">
        <v>7</v>
      </c>
      <c r="I187" s="4">
        <v>0</v>
      </c>
      <c r="J187" s="4">
        <v>1</v>
      </c>
      <c r="K187" s="4">
        <v>4</v>
      </c>
      <c r="L187" s="4">
        <v>0</v>
      </c>
      <c r="M187" s="4">
        <v>2</v>
      </c>
      <c r="N187" s="4">
        <v>9</v>
      </c>
      <c r="O187" s="4">
        <v>9</v>
      </c>
      <c r="P187" s="4">
        <v>9</v>
      </c>
      <c r="Q187" s="4">
        <v>9</v>
      </c>
      <c r="R187" s="4">
        <v>9</v>
      </c>
      <c r="S187" s="113"/>
      <c r="T187" s="110"/>
      <c r="U187" s="57">
        <v>0</v>
      </c>
      <c r="V187" s="57">
        <v>0</v>
      </c>
      <c r="W187" s="57">
        <v>1146.5</v>
      </c>
      <c r="X187" s="57">
        <v>1146.5</v>
      </c>
      <c r="Y187" s="57">
        <v>1146.5</v>
      </c>
      <c r="Z187" s="57">
        <v>1146.5</v>
      </c>
      <c r="AA187" s="57">
        <f>U187+V187+W187+X187+Y187+Z187</f>
        <v>4586</v>
      </c>
      <c r="AB187" s="82">
        <v>2026</v>
      </c>
      <c r="AC187" s="13"/>
      <c r="AD187" s="5"/>
      <c r="AE187" s="5"/>
      <c r="AF187" s="5"/>
      <c r="AG187" s="5"/>
      <c r="AH187" s="5"/>
      <c r="AI187" s="5"/>
    </row>
    <row r="188" spans="2:35" ht="36" customHeight="1" x14ac:dyDescent="0.25">
      <c r="B188" s="4">
        <v>0</v>
      </c>
      <c r="C188" s="4">
        <v>1</v>
      </c>
      <c r="D188" s="4">
        <v>1</v>
      </c>
      <c r="E188" s="4">
        <v>0</v>
      </c>
      <c r="F188" s="4">
        <v>7</v>
      </c>
      <c r="G188" s="4">
        <v>0</v>
      </c>
      <c r="H188" s="4">
        <v>7</v>
      </c>
      <c r="I188" s="4">
        <v>0</v>
      </c>
      <c r="J188" s="4">
        <v>1</v>
      </c>
      <c r="K188" s="4">
        <v>4</v>
      </c>
      <c r="L188" s="4">
        <v>0</v>
      </c>
      <c r="M188" s="4">
        <v>2</v>
      </c>
      <c r="N188" s="4">
        <v>1</v>
      </c>
      <c r="O188" s="4">
        <v>0</v>
      </c>
      <c r="P188" s="4">
        <v>4</v>
      </c>
      <c r="Q188" s="4">
        <v>5</v>
      </c>
      <c r="R188" s="4">
        <v>0</v>
      </c>
      <c r="S188" s="113"/>
      <c r="T188" s="110"/>
      <c r="U188" s="57">
        <v>5374.3</v>
      </c>
      <c r="V188" s="57">
        <v>0</v>
      </c>
      <c r="W188" s="57">
        <v>0</v>
      </c>
      <c r="X188" s="57">
        <v>0</v>
      </c>
      <c r="Y188" s="57">
        <v>0</v>
      </c>
      <c r="Z188" s="57">
        <v>0</v>
      </c>
      <c r="AA188" s="57">
        <f>U188+V188+W188+X188+Y188+Z188</f>
        <v>5374.3</v>
      </c>
      <c r="AB188" s="82">
        <v>2021</v>
      </c>
      <c r="AC188" s="40"/>
      <c r="AD188" s="5"/>
      <c r="AE188" s="5"/>
      <c r="AF188" s="5"/>
      <c r="AG188" s="5"/>
      <c r="AH188" s="5"/>
      <c r="AI188" s="5"/>
    </row>
    <row r="189" spans="2:35" ht="36.75" customHeight="1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89" t="s">
        <v>105</v>
      </c>
      <c r="T189" s="82" t="s">
        <v>28</v>
      </c>
      <c r="U189" s="56">
        <v>8</v>
      </c>
      <c r="V189" s="56">
        <v>3</v>
      </c>
      <c r="W189" s="56">
        <v>3</v>
      </c>
      <c r="X189" s="56">
        <v>3</v>
      </c>
      <c r="Y189" s="56">
        <v>3</v>
      </c>
      <c r="Z189" s="56">
        <v>3</v>
      </c>
      <c r="AA189" s="56">
        <f>SUM(U189:Z189)</f>
        <v>23</v>
      </c>
      <c r="AB189" s="82">
        <v>2026</v>
      </c>
      <c r="AC189" s="11"/>
      <c r="AD189" s="5"/>
      <c r="AE189" s="5"/>
      <c r="AF189" s="5"/>
      <c r="AG189" s="5"/>
      <c r="AH189" s="5"/>
      <c r="AI189" s="5"/>
    </row>
    <row r="190" spans="2:35" ht="57" customHeight="1" x14ac:dyDescent="0.25">
      <c r="B190" s="4">
        <v>0</v>
      </c>
      <c r="C190" s="4">
        <v>1</v>
      </c>
      <c r="D190" s="4">
        <v>1</v>
      </c>
      <c r="E190" s="4">
        <v>0</v>
      </c>
      <c r="F190" s="4">
        <v>7</v>
      </c>
      <c r="G190" s="4">
        <v>0</v>
      </c>
      <c r="H190" s="4">
        <v>7</v>
      </c>
      <c r="I190" s="4">
        <v>0</v>
      </c>
      <c r="J190" s="4">
        <v>1</v>
      </c>
      <c r="K190" s="4">
        <v>4</v>
      </c>
      <c r="L190" s="4">
        <v>0</v>
      </c>
      <c r="M190" s="4">
        <v>2</v>
      </c>
      <c r="N190" s="4">
        <v>9</v>
      </c>
      <c r="O190" s="4">
        <v>9</v>
      </c>
      <c r="P190" s="4">
        <v>9</v>
      </c>
      <c r="Q190" s="4">
        <v>9</v>
      </c>
      <c r="R190" s="4">
        <v>9</v>
      </c>
      <c r="S190" s="89" t="s">
        <v>133</v>
      </c>
      <c r="T190" s="82" t="s">
        <v>13</v>
      </c>
      <c r="U190" s="57">
        <v>4598.6000000000004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f>SUM(U190:Z190)</f>
        <v>4598.6000000000004</v>
      </c>
      <c r="AB190" s="82">
        <v>2021</v>
      </c>
      <c r="AC190" s="13"/>
      <c r="AD190" s="5"/>
      <c r="AE190" s="5"/>
      <c r="AF190" s="5"/>
      <c r="AG190" s="5"/>
      <c r="AH190" s="5"/>
      <c r="AI190" s="5"/>
    </row>
    <row r="191" spans="2:35" ht="60.75" customHeight="1" x14ac:dyDescent="0.3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89" t="s">
        <v>106</v>
      </c>
      <c r="T191" s="82" t="s">
        <v>17</v>
      </c>
      <c r="U191" s="53">
        <v>80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80</v>
      </c>
      <c r="AB191" s="82">
        <v>2021</v>
      </c>
      <c r="AC191" s="41"/>
      <c r="AD191" s="5"/>
      <c r="AE191" s="5"/>
      <c r="AF191" s="5"/>
      <c r="AG191" s="5"/>
      <c r="AH191" s="5"/>
      <c r="AI191" s="5"/>
    </row>
    <row r="192" spans="2:35" s="5" customFormat="1" ht="38.25" customHeight="1" x14ac:dyDescent="0.25">
      <c r="B192" s="20">
        <v>0</v>
      </c>
      <c r="C192" s="4">
        <v>1</v>
      </c>
      <c r="D192" s="4">
        <v>1</v>
      </c>
      <c r="E192" s="4">
        <v>0</v>
      </c>
      <c r="F192" s="4">
        <v>7</v>
      </c>
      <c r="G192" s="4">
        <v>0</v>
      </c>
      <c r="H192" s="4">
        <v>9</v>
      </c>
      <c r="I192" s="4">
        <v>0</v>
      </c>
      <c r="J192" s="4">
        <v>1</v>
      </c>
      <c r="K192" s="4">
        <v>5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16" t="s">
        <v>107</v>
      </c>
      <c r="T192" s="17" t="s">
        <v>13</v>
      </c>
      <c r="U192" s="52">
        <f t="shared" ref="U192:AA192" si="26">U193+U199+U206</f>
        <v>57104.9</v>
      </c>
      <c r="V192" s="52">
        <f t="shared" si="26"/>
        <v>58133.5</v>
      </c>
      <c r="W192" s="52">
        <f t="shared" si="26"/>
        <v>58133.5</v>
      </c>
      <c r="X192" s="52">
        <f t="shared" si="26"/>
        <v>58133.5</v>
      </c>
      <c r="Y192" s="52">
        <f t="shared" si="26"/>
        <v>58133.5</v>
      </c>
      <c r="Z192" s="52">
        <f t="shared" si="26"/>
        <v>58133.5</v>
      </c>
      <c r="AA192" s="52">
        <f t="shared" si="26"/>
        <v>347772.4</v>
      </c>
      <c r="AB192" s="17">
        <v>2026</v>
      </c>
      <c r="AC192" s="12"/>
      <c r="AD192" s="6"/>
    </row>
    <row r="193" spans="2:35" s="5" customFormat="1" ht="36.75" customHeight="1" x14ac:dyDescent="0.25">
      <c r="B193" s="4">
        <v>0</v>
      </c>
      <c r="C193" s="4">
        <v>1</v>
      </c>
      <c r="D193" s="4">
        <v>1</v>
      </c>
      <c r="E193" s="4">
        <v>0</v>
      </c>
      <c r="F193" s="4">
        <v>7</v>
      </c>
      <c r="G193" s="4">
        <v>0</v>
      </c>
      <c r="H193" s="4">
        <v>9</v>
      </c>
      <c r="I193" s="4">
        <v>0</v>
      </c>
      <c r="J193" s="4">
        <v>1</v>
      </c>
      <c r="K193" s="4">
        <v>5</v>
      </c>
      <c r="L193" s="4">
        <v>0</v>
      </c>
      <c r="M193" s="4">
        <v>1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16" t="s">
        <v>108</v>
      </c>
      <c r="T193" s="82" t="s">
        <v>13</v>
      </c>
      <c r="U193" s="52">
        <f>U195</f>
        <v>7293.1</v>
      </c>
      <c r="V193" s="52">
        <f t="shared" ref="V193:AA193" si="27">V195</f>
        <v>8128.4</v>
      </c>
      <c r="W193" s="52">
        <f t="shared" si="27"/>
        <v>8128.4</v>
      </c>
      <c r="X193" s="52">
        <f t="shared" si="27"/>
        <v>8128.4</v>
      </c>
      <c r="Y193" s="52">
        <f t="shared" si="27"/>
        <v>8128.4</v>
      </c>
      <c r="Z193" s="52">
        <f t="shared" si="27"/>
        <v>8128.4</v>
      </c>
      <c r="AA193" s="52">
        <f t="shared" si="27"/>
        <v>47935.100000000006</v>
      </c>
      <c r="AB193" s="17">
        <v>2026</v>
      </c>
      <c r="AC193" s="12"/>
      <c r="AD193" s="6"/>
    </row>
    <row r="194" spans="2:35" s="5" customFormat="1" ht="54.7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89" t="s">
        <v>109</v>
      </c>
      <c r="T194" s="82" t="s">
        <v>28</v>
      </c>
      <c r="U194" s="56">
        <v>156</v>
      </c>
      <c r="V194" s="56">
        <v>157</v>
      </c>
      <c r="W194" s="56">
        <v>157</v>
      </c>
      <c r="X194" s="56">
        <v>157</v>
      </c>
      <c r="Y194" s="56">
        <v>157</v>
      </c>
      <c r="Z194" s="56">
        <v>157</v>
      </c>
      <c r="AA194" s="56">
        <v>157</v>
      </c>
      <c r="AB194" s="82">
        <v>2026</v>
      </c>
      <c r="AC194" s="13"/>
    </row>
    <row r="195" spans="2:35" ht="24" customHeight="1" x14ac:dyDescent="0.3">
      <c r="B195" s="4">
        <v>0</v>
      </c>
      <c r="C195" s="4">
        <v>1</v>
      </c>
      <c r="D195" s="4">
        <v>1</v>
      </c>
      <c r="E195" s="4">
        <v>0</v>
      </c>
      <c r="F195" s="4">
        <v>7</v>
      </c>
      <c r="G195" s="4">
        <v>0</v>
      </c>
      <c r="H195" s="4">
        <v>9</v>
      </c>
      <c r="I195" s="4">
        <v>0</v>
      </c>
      <c r="J195" s="4">
        <v>1</v>
      </c>
      <c r="K195" s="4">
        <v>5</v>
      </c>
      <c r="L195" s="4">
        <v>0</v>
      </c>
      <c r="M195" s="4">
        <v>1</v>
      </c>
      <c r="N195" s="4">
        <v>9</v>
      </c>
      <c r="O195" s="4">
        <v>9</v>
      </c>
      <c r="P195" s="4">
        <v>9</v>
      </c>
      <c r="Q195" s="4">
        <v>9</v>
      </c>
      <c r="R195" s="4">
        <v>9</v>
      </c>
      <c r="S195" s="88" t="s">
        <v>110</v>
      </c>
      <c r="T195" s="82" t="s">
        <v>13</v>
      </c>
      <c r="U195" s="57">
        <v>7293.1</v>
      </c>
      <c r="V195" s="57">
        <v>8128.4</v>
      </c>
      <c r="W195" s="57">
        <v>8128.4</v>
      </c>
      <c r="X195" s="57">
        <v>8128.4</v>
      </c>
      <c r="Y195" s="57">
        <v>8128.4</v>
      </c>
      <c r="Z195" s="57">
        <v>8128.4</v>
      </c>
      <c r="AA195" s="57">
        <f>U195+V195+W195+X195+Y195+Z195</f>
        <v>47935.100000000006</v>
      </c>
      <c r="AB195" s="82">
        <v>2026</v>
      </c>
      <c r="AC195" s="27"/>
      <c r="AD195" s="5"/>
      <c r="AE195" s="5"/>
      <c r="AF195" s="5"/>
      <c r="AG195" s="5"/>
      <c r="AH195" s="5"/>
      <c r="AI195" s="5"/>
    </row>
    <row r="196" spans="2:35" ht="38.25" customHeigh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89" t="s">
        <v>111</v>
      </c>
      <c r="T196" s="82" t="s">
        <v>17</v>
      </c>
      <c r="U196" s="53">
        <v>100</v>
      </c>
      <c r="V196" s="53">
        <v>100</v>
      </c>
      <c r="W196" s="53">
        <v>100</v>
      </c>
      <c r="X196" s="53">
        <v>100</v>
      </c>
      <c r="Y196" s="53">
        <v>100</v>
      </c>
      <c r="Z196" s="53">
        <v>100</v>
      </c>
      <c r="AA196" s="53">
        <v>100</v>
      </c>
      <c r="AB196" s="82">
        <v>2026</v>
      </c>
      <c r="AC196" s="13"/>
      <c r="AD196" s="5"/>
      <c r="AE196" s="5"/>
      <c r="AF196" s="5"/>
      <c r="AG196" s="5"/>
      <c r="AH196" s="5"/>
      <c r="AI196" s="5"/>
    </row>
    <row r="197" spans="2:35" ht="46.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54" t="s">
        <v>130</v>
      </c>
      <c r="T197" s="87" t="s">
        <v>30</v>
      </c>
      <c r="U197" s="82">
        <v>1</v>
      </c>
      <c r="V197" s="82">
        <v>1</v>
      </c>
      <c r="W197" s="82">
        <v>1</v>
      </c>
      <c r="X197" s="82">
        <v>1</v>
      </c>
      <c r="Y197" s="82">
        <v>1</v>
      </c>
      <c r="Z197" s="82">
        <v>1</v>
      </c>
      <c r="AA197" s="82">
        <v>1</v>
      </c>
      <c r="AB197" s="82">
        <v>2026</v>
      </c>
      <c r="AC197" s="13"/>
      <c r="AD197" s="5"/>
      <c r="AE197" s="5"/>
      <c r="AF197" s="5"/>
      <c r="AG197" s="5"/>
      <c r="AH197" s="5"/>
      <c r="AI197" s="5"/>
    </row>
    <row r="198" spans="2:35" ht="37.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54" t="s">
        <v>131</v>
      </c>
      <c r="T198" s="87" t="s">
        <v>17</v>
      </c>
      <c r="U198" s="53">
        <v>100</v>
      </c>
      <c r="V198" s="53">
        <v>100</v>
      </c>
      <c r="W198" s="53">
        <v>100</v>
      </c>
      <c r="X198" s="53">
        <v>100</v>
      </c>
      <c r="Y198" s="53">
        <v>100</v>
      </c>
      <c r="Z198" s="53">
        <v>100</v>
      </c>
      <c r="AA198" s="53">
        <v>100</v>
      </c>
      <c r="AB198" s="82">
        <v>2026</v>
      </c>
      <c r="AC198" s="13"/>
      <c r="AD198" s="5"/>
      <c r="AE198" s="5"/>
      <c r="AF198" s="5"/>
      <c r="AG198" s="5"/>
      <c r="AH198" s="5"/>
      <c r="AI198" s="5"/>
    </row>
    <row r="199" spans="2:35" s="5" customFormat="1" ht="42.75" customHeight="1" x14ac:dyDescent="0.25">
      <c r="B199" s="4">
        <v>0</v>
      </c>
      <c r="C199" s="4">
        <v>1</v>
      </c>
      <c r="D199" s="4">
        <v>1</v>
      </c>
      <c r="E199" s="4">
        <v>0</v>
      </c>
      <c r="F199" s="4">
        <v>7</v>
      </c>
      <c r="G199" s="4">
        <v>0</v>
      </c>
      <c r="H199" s="4">
        <v>9</v>
      </c>
      <c r="I199" s="4">
        <v>0</v>
      </c>
      <c r="J199" s="4">
        <v>1</v>
      </c>
      <c r="K199" s="4">
        <v>5</v>
      </c>
      <c r="L199" s="4">
        <v>0</v>
      </c>
      <c r="M199" s="4">
        <v>2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16" t="s">
        <v>112</v>
      </c>
      <c r="T199" s="82" t="s">
        <v>13</v>
      </c>
      <c r="U199" s="52">
        <f t="shared" ref="U199:AA199" si="28">U201+U202</f>
        <v>36136.800000000003</v>
      </c>
      <c r="V199" s="52">
        <f t="shared" si="28"/>
        <v>36210.300000000003</v>
      </c>
      <c r="W199" s="52">
        <f t="shared" si="28"/>
        <v>36210.300000000003</v>
      </c>
      <c r="X199" s="52">
        <f t="shared" si="28"/>
        <v>36210.300000000003</v>
      </c>
      <c r="Y199" s="52">
        <f t="shared" si="28"/>
        <v>36210.300000000003</v>
      </c>
      <c r="Z199" s="52">
        <f t="shared" si="28"/>
        <v>36210.300000000003</v>
      </c>
      <c r="AA199" s="52">
        <f t="shared" si="28"/>
        <v>217188.30000000002</v>
      </c>
      <c r="AB199" s="17">
        <v>2026</v>
      </c>
      <c r="AC199" s="13"/>
    </row>
    <row r="200" spans="2:35" s="5" customFormat="1" ht="83.2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89" t="s">
        <v>113</v>
      </c>
      <c r="T200" s="82" t="s">
        <v>28</v>
      </c>
      <c r="U200" s="56">
        <v>66</v>
      </c>
      <c r="V200" s="56">
        <v>66</v>
      </c>
      <c r="W200" s="56">
        <v>66</v>
      </c>
      <c r="X200" s="56">
        <v>66</v>
      </c>
      <c r="Y200" s="56">
        <v>66</v>
      </c>
      <c r="Z200" s="56">
        <v>66</v>
      </c>
      <c r="AA200" s="56">
        <v>66</v>
      </c>
      <c r="AB200" s="82">
        <v>2026</v>
      </c>
      <c r="AC200" s="13"/>
    </row>
    <row r="201" spans="2:35" ht="31.5" customHeight="1" x14ac:dyDescent="0.25">
      <c r="B201" s="4">
        <v>0</v>
      </c>
      <c r="C201" s="4">
        <v>1</v>
      </c>
      <c r="D201" s="4">
        <v>1</v>
      </c>
      <c r="E201" s="4">
        <v>0</v>
      </c>
      <c r="F201" s="4">
        <v>7</v>
      </c>
      <c r="G201" s="4">
        <v>0</v>
      </c>
      <c r="H201" s="4">
        <v>9</v>
      </c>
      <c r="I201" s="4">
        <v>0</v>
      </c>
      <c r="J201" s="4">
        <v>1</v>
      </c>
      <c r="K201" s="4">
        <v>5</v>
      </c>
      <c r="L201" s="4">
        <v>0</v>
      </c>
      <c r="M201" s="4">
        <v>2</v>
      </c>
      <c r="N201" s="4">
        <v>9</v>
      </c>
      <c r="O201" s="4">
        <v>9</v>
      </c>
      <c r="P201" s="4">
        <v>9</v>
      </c>
      <c r="Q201" s="4">
        <v>9</v>
      </c>
      <c r="R201" s="4">
        <v>9</v>
      </c>
      <c r="S201" s="103" t="s">
        <v>114</v>
      </c>
      <c r="T201" s="105" t="s">
        <v>13</v>
      </c>
      <c r="U201" s="57">
        <v>36131.4</v>
      </c>
      <c r="V201" s="57">
        <v>36209.300000000003</v>
      </c>
      <c r="W201" s="57">
        <v>36210.300000000003</v>
      </c>
      <c r="X201" s="57">
        <v>36210.300000000003</v>
      </c>
      <c r="Y201" s="57">
        <v>36210.300000000003</v>
      </c>
      <c r="Z201" s="57">
        <v>36210.300000000003</v>
      </c>
      <c r="AA201" s="57">
        <f>U201+V201+W201+X201+Y201+Z201</f>
        <v>217181.90000000002</v>
      </c>
      <c r="AB201" s="82">
        <v>2026</v>
      </c>
      <c r="AC201" s="97"/>
      <c r="AD201" s="96"/>
      <c r="AE201" s="5"/>
      <c r="AF201" s="5"/>
      <c r="AG201" s="5"/>
      <c r="AH201" s="5"/>
      <c r="AI201" s="5"/>
    </row>
    <row r="202" spans="2:35" ht="30.75" customHeight="1" x14ac:dyDescent="0.25">
      <c r="B202" s="4">
        <v>0</v>
      </c>
      <c r="C202" s="4">
        <v>1</v>
      </c>
      <c r="D202" s="4">
        <v>1</v>
      </c>
      <c r="E202" s="4">
        <v>1</v>
      </c>
      <c r="F202" s="4">
        <v>0</v>
      </c>
      <c r="G202" s="4">
        <v>0</v>
      </c>
      <c r="H202" s="4">
        <v>4</v>
      </c>
      <c r="I202" s="4">
        <v>0</v>
      </c>
      <c r="J202" s="4">
        <v>1</v>
      </c>
      <c r="K202" s="4">
        <v>5</v>
      </c>
      <c r="L202" s="4">
        <v>0</v>
      </c>
      <c r="M202" s="4">
        <v>2</v>
      </c>
      <c r="N202" s="4">
        <v>9</v>
      </c>
      <c r="O202" s="4">
        <v>9</v>
      </c>
      <c r="P202" s="4">
        <v>9</v>
      </c>
      <c r="Q202" s="4">
        <v>9</v>
      </c>
      <c r="R202" s="4">
        <v>9</v>
      </c>
      <c r="S202" s="104"/>
      <c r="T202" s="106"/>
      <c r="U202" s="57">
        <v>5.4</v>
      </c>
      <c r="V202" s="57">
        <v>1</v>
      </c>
      <c r="W202" s="57">
        <v>0</v>
      </c>
      <c r="X202" s="57">
        <v>0</v>
      </c>
      <c r="Y202" s="57">
        <v>0</v>
      </c>
      <c r="Z202" s="57">
        <v>0</v>
      </c>
      <c r="AA202" s="57">
        <f>U202+V202+W202+X202+Y202+Z202</f>
        <v>6.4</v>
      </c>
      <c r="AB202" s="82">
        <v>2022</v>
      </c>
      <c r="AC202" s="13"/>
      <c r="AD202" s="5"/>
      <c r="AE202" s="5"/>
      <c r="AF202" s="5"/>
      <c r="AG202" s="5"/>
      <c r="AH202" s="5"/>
      <c r="AI202" s="5"/>
    </row>
    <row r="203" spans="2:35" ht="44.2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89" t="s">
        <v>111</v>
      </c>
      <c r="T203" s="82" t="s">
        <v>17</v>
      </c>
      <c r="U203" s="53">
        <v>100</v>
      </c>
      <c r="V203" s="53">
        <v>100</v>
      </c>
      <c r="W203" s="53">
        <v>100</v>
      </c>
      <c r="X203" s="53">
        <v>100</v>
      </c>
      <c r="Y203" s="53">
        <v>100</v>
      </c>
      <c r="Z203" s="53">
        <v>100</v>
      </c>
      <c r="AA203" s="53">
        <v>100</v>
      </c>
      <c r="AB203" s="82">
        <v>2026</v>
      </c>
      <c r="AC203" s="13"/>
      <c r="AD203" s="5"/>
      <c r="AE203" s="5"/>
      <c r="AF203" s="5"/>
      <c r="AG203" s="5"/>
      <c r="AH203" s="5"/>
      <c r="AI203" s="5"/>
    </row>
    <row r="204" spans="2:35" ht="42" customHeigh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89" t="s">
        <v>115</v>
      </c>
      <c r="T204" s="82" t="s">
        <v>30</v>
      </c>
      <c r="U204" s="82">
        <v>1</v>
      </c>
      <c r="V204" s="82">
        <v>1</v>
      </c>
      <c r="W204" s="82">
        <v>1</v>
      </c>
      <c r="X204" s="82">
        <v>1</v>
      </c>
      <c r="Y204" s="82">
        <v>1</v>
      </c>
      <c r="Z204" s="82">
        <v>1</v>
      </c>
      <c r="AA204" s="82">
        <v>1</v>
      </c>
      <c r="AB204" s="82">
        <v>2026</v>
      </c>
      <c r="AC204" s="13"/>
      <c r="AD204" s="5"/>
      <c r="AE204" s="5"/>
      <c r="AF204" s="5"/>
      <c r="AG204" s="5"/>
      <c r="AH204" s="5"/>
      <c r="AI204" s="5"/>
    </row>
    <row r="205" spans="2:35" ht="37.5" customHeigh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89" t="s">
        <v>116</v>
      </c>
      <c r="T205" s="82" t="s">
        <v>17</v>
      </c>
      <c r="U205" s="53">
        <v>100</v>
      </c>
      <c r="V205" s="53">
        <v>100</v>
      </c>
      <c r="W205" s="53">
        <v>100</v>
      </c>
      <c r="X205" s="53">
        <v>100</v>
      </c>
      <c r="Y205" s="53">
        <v>100</v>
      </c>
      <c r="Z205" s="53">
        <v>100</v>
      </c>
      <c r="AA205" s="53">
        <v>100</v>
      </c>
      <c r="AB205" s="82">
        <v>2026</v>
      </c>
      <c r="AC205" s="13"/>
      <c r="AD205" s="5"/>
      <c r="AE205" s="5"/>
      <c r="AF205" s="5"/>
      <c r="AG205" s="5"/>
      <c r="AH205" s="5"/>
      <c r="AI205" s="5"/>
    </row>
    <row r="206" spans="2:35" s="5" customFormat="1" ht="60" customHeight="1" x14ac:dyDescent="0.25">
      <c r="B206" s="4">
        <v>0</v>
      </c>
      <c r="C206" s="4">
        <v>1</v>
      </c>
      <c r="D206" s="4">
        <v>1</v>
      </c>
      <c r="E206" s="4">
        <v>0</v>
      </c>
      <c r="F206" s="4">
        <v>7</v>
      </c>
      <c r="G206" s="4">
        <v>0</v>
      </c>
      <c r="H206" s="4">
        <v>9</v>
      </c>
      <c r="I206" s="4">
        <v>0</v>
      </c>
      <c r="J206" s="4">
        <v>1</v>
      </c>
      <c r="K206" s="4">
        <v>5</v>
      </c>
      <c r="L206" s="4">
        <v>0</v>
      </c>
      <c r="M206" s="4">
        <v>3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16" t="s">
        <v>117</v>
      </c>
      <c r="T206" s="82" t="s">
        <v>13</v>
      </c>
      <c r="U206" s="52">
        <f>U208</f>
        <v>13675</v>
      </c>
      <c r="V206" s="52">
        <f t="shared" ref="V206:AA206" si="29">V208</f>
        <v>13794.8</v>
      </c>
      <c r="W206" s="52">
        <f t="shared" si="29"/>
        <v>13794.8</v>
      </c>
      <c r="X206" s="52">
        <f t="shared" si="29"/>
        <v>13794.8</v>
      </c>
      <c r="Y206" s="52">
        <f t="shared" si="29"/>
        <v>13794.8</v>
      </c>
      <c r="Z206" s="52">
        <f t="shared" si="29"/>
        <v>13794.8</v>
      </c>
      <c r="AA206" s="52">
        <f t="shared" si="29"/>
        <v>82649</v>
      </c>
      <c r="AB206" s="17">
        <v>2026</v>
      </c>
      <c r="AC206" s="13"/>
    </row>
    <row r="207" spans="2:35" s="5" customFormat="1" ht="59.25" customHeigh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89" t="s">
        <v>118</v>
      </c>
      <c r="T207" s="82" t="s">
        <v>17</v>
      </c>
      <c r="U207" s="53">
        <v>100</v>
      </c>
      <c r="V207" s="53">
        <v>100</v>
      </c>
      <c r="W207" s="53">
        <v>100</v>
      </c>
      <c r="X207" s="53">
        <v>100</v>
      </c>
      <c r="Y207" s="53">
        <v>100</v>
      </c>
      <c r="Z207" s="53">
        <v>100</v>
      </c>
      <c r="AA207" s="53">
        <v>100</v>
      </c>
      <c r="AB207" s="82">
        <v>2026</v>
      </c>
      <c r="AC207" s="13"/>
    </row>
    <row r="208" spans="2:35" ht="22.5" customHeight="1" x14ac:dyDescent="0.25">
      <c r="B208" s="4">
        <v>0</v>
      </c>
      <c r="C208" s="4">
        <v>1</v>
      </c>
      <c r="D208" s="4">
        <v>1</v>
      </c>
      <c r="E208" s="4">
        <v>0</v>
      </c>
      <c r="F208" s="4">
        <v>7</v>
      </c>
      <c r="G208" s="4">
        <v>0</v>
      </c>
      <c r="H208" s="4">
        <v>9</v>
      </c>
      <c r="I208" s="4">
        <v>0</v>
      </c>
      <c r="J208" s="4">
        <v>1</v>
      </c>
      <c r="K208" s="4">
        <v>5</v>
      </c>
      <c r="L208" s="4">
        <v>0</v>
      </c>
      <c r="M208" s="4">
        <v>3</v>
      </c>
      <c r="N208" s="4">
        <v>9</v>
      </c>
      <c r="O208" s="4">
        <v>9</v>
      </c>
      <c r="P208" s="4">
        <v>9</v>
      </c>
      <c r="Q208" s="4">
        <v>9</v>
      </c>
      <c r="R208" s="4">
        <v>9</v>
      </c>
      <c r="S208" s="89" t="s">
        <v>119</v>
      </c>
      <c r="T208" s="82" t="s">
        <v>13</v>
      </c>
      <c r="U208" s="57">
        <v>13675</v>
      </c>
      <c r="V208" s="57">
        <v>13794.8</v>
      </c>
      <c r="W208" s="57">
        <v>13794.8</v>
      </c>
      <c r="X208" s="57">
        <v>13794.8</v>
      </c>
      <c r="Y208" s="57">
        <v>13794.8</v>
      </c>
      <c r="Z208" s="57">
        <v>13794.8</v>
      </c>
      <c r="AA208" s="57">
        <f>U208+V208+W208+X208+Y208+Z208</f>
        <v>82649</v>
      </c>
      <c r="AB208" s="82">
        <v>2026</v>
      </c>
      <c r="AC208" s="13"/>
      <c r="AD208" s="5"/>
      <c r="AE208" s="5"/>
      <c r="AF208" s="5"/>
      <c r="AG208" s="5"/>
      <c r="AH208" s="5"/>
      <c r="AI208" s="5"/>
    </row>
    <row r="209" spans="1:35" ht="40.5" customHeigh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89" t="s">
        <v>111</v>
      </c>
      <c r="T209" s="82" t="s">
        <v>17</v>
      </c>
      <c r="U209" s="53">
        <v>100</v>
      </c>
      <c r="V209" s="53">
        <v>100</v>
      </c>
      <c r="W209" s="53">
        <v>100</v>
      </c>
      <c r="X209" s="53">
        <v>100</v>
      </c>
      <c r="Y209" s="53">
        <v>100</v>
      </c>
      <c r="Z209" s="53">
        <v>100</v>
      </c>
      <c r="AA209" s="53">
        <v>100</v>
      </c>
      <c r="AB209" s="82">
        <v>2026</v>
      </c>
      <c r="AC209" s="13"/>
      <c r="AD209" s="5"/>
      <c r="AE209" s="5"/>
      <c r="AF209" s="5"/>
      <c r="AG209" s="5"/>
      <c r="AH209" s="5"/>
      <c r="AI209" s="5"/>
    </row>
    <row r="210" spans="1:35" ht="37.5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89" t="s">
        <v>120</v>
      </c>
      <c r="T210" s="82" t="s">
        <v>30</v>
      </c>
      <c r="U210" s="82">
        <v>1</v>
      </c>
      <c r="V210" s="82">
        <v>1</v>
      </c>
      <c r="W210" s="82">
        <v>1</v>
      </c>
      <c r="X210" s="82">
        <v>1</v>
      </c>
      <c r="Y210" s="82">
        <v>1</v>
      </c>
      <c r="Z210" s="82">
        <v>1</v>
      </c>
      <c r="AA210" s="82">
        <v>1</v>
      </c>
      <c r="AB210" s="82">
        <v>2026</v>
      </c>
      <c r="AC210" s="13"/>
      <c r="AD210" s="5"/>
      <c r="AE210" s="5"/>
      <c r="AF210" s="5"/>
      <c r="AG210" s="5"/>
      <c r="AH210" s="5"/>
      <c r="AI210" s="5"/>
    </row>
    <row r="211" spans="1:35" ht="56.25" customHeigh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89" t="s">
        <v>121</v>
      </c>
      <c r="T211" s="82" t="s">
        <v>28</v>
      </c>
      <c r="U211" s="56">
        <v>147</v>
      </c>
      <c r="V211" s="56">
        <v>148</v>
      </c>
      <c r="W211" s="56">
        <v>148</v>
      </c>
      <c r="X211" s="56">
        <v>148</v>
      </c>
      <c r="Y211" s="56">
        <v>148</v>
      </c>
      <c r="Z211" s="56">
        <v>148</v>
      </c>
      <c r="AA211" s="56">
        <v>148</v>
      </c>
      <c r="AB211" s="82">
        <v>2026</v>
      </c>
      <c r="AC211" s="13"/>
      <c r="AD211" s="5"/>
      <c r="AE211" s="5"/>
      <c r="AF211" s="5"/>
      <c r="AG211" s="5"/>
      <c r="AH211" s="5"/>
      <c r="AI211" s="5"/>
    </row>
    <row r="212" spans="1:35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91"/>
      <c r="U212" s="66"/>
      <c r="V212" s="66"/>
      <c r="W212" s="66"/>
      <c r="X212" s="66"/>
      <c r="Y212" s="66"/>
      <c r="Z212" s="66"/>
      <c r="AA212" s="66"/>
      <c r="AB212" s="91" t="s">
        <v>122</v>
      </c>
      <c r="AC212" s="13"/>
      <c r="AD212" s="5"/>
      <c r="AE212" s="5"/>
      <c r="AF212" s="5"/>
      <c r="AG212" s="5"/>
      <c r="AH212" s="5"/>
      <c r="AI212" s="5"/>
    </row>
    <row r="213" spans="1:35" ht="171.75" customHeight="1" x14ac:dyDescent="0.25">
      <c r="B213" s="107" t="s">
        <v>169</v>
      </c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3"/>
      <c r="AD213" s="5"/>
      <c r="AE213" s="5"/>
      <c r="AF213" s="5"/>
      <c r="AG213" s="5"/>
      <c r="AH213" s="5"/>
      <c r="AI213" s="5"/>
    </row>
    <row r="214" spans="1:35" ht="16.5" customHeight="1" x14ac:dyDescent="0.3">
      <c r="A214" s="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4" t="s">
        <v>15</v>
      </c>
      <c r="W214" s="5"/>
      <c r="X214" s="5"/>
      <c r="Y214" s="5"/>
      <c r="Z214" s="5"/>
      <c r="AA214" s="5"/>
      <c r="AB214" s="25"/>
      <c r="AC214" s="13"/>
      <c r="AD214" s="5"/>
      <c r="AE214" s="5"/>
      <c r="AF214" s="5"/>
      <c r="AG214" s="5"/>
      <c r="AH214" s="5"/>
      <c r="AI214" s="5"/>
    </row>
    <row r="215" spans="1:35" x14ac:dyDescent="0.25">
      <c r="A215" s="3"/>
      <c r="B215" s="111" t="s">
        <v>181</v>
      </c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3"/>
      <c r="AD215" s="5"/>
      <c r="AE215" s="5"/>
      <c r="AF215" s="5"/>
      <c r="AG215" s="5"/>
      <c r="AH215" s="5"/>
      <c r="AI215" s="5"/>
    </row>
    <row r="216" spans="1:35" ht="15" customHeight="1" x14ac:dyDescent="0.25">
      <c r="A216" s="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5"/>
      <c r="W216" s="5"/>
      <c r="X216" s="5"/>
      <c r="Y216" s="5"/>
      <c r="Z216" s="5"/>
      <c r="AA216" s="5"/>
      <c r="AB216" s="25"/>
    </row>
    <row r="217" spans="1:35" ht="15" customHeight="1" x14ac:dyDescent="0.25">
      <c r="A217" s="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5"/>
      <c r="W217" s="5"/>
      <c r="X217" s="5"/>
      <c r="Y217" s="5"/>
      <c r="Z217" s="5"/>
      <c r="AA217" s="5"/>
      <c r="AB217" s="25"/>
    </row>
    <row r="218" spans="1:35" ht="27" customHeight="1" x14ac:dyDescent="0.25">
      <c r="A218" s="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5"/>
      <c r="W218" s="5"/>
      <c r="X218" s="5"/>
      <c r="Y218" s="5"/>
      <c r="Z218" s="5"/>
      <c r="AA218" s="5"/>
      <c r="AB218" s="25"/>
    </row>
    <row r="219" spans="1:35" x14ac:dyDescent="0.3">
      <c r="X219" s="45"/>
      <c r="Y219" s="45"/>
      <c r="Z219" s="45"/>
    </row>
    <row r="220" spans="1:35" x14ac:dyDescent="0.3">
      <c r="X220" s="46"/>
      <c r="Y220" s="46"/>
      <c r="Z220" s="46"/>
    </row>
    <row r="221" spans="1:35" x14ac:dyDescent="0.3">
      <c r="X221" s="45"/>
      <c r="Y221" s="45"/>
      <c r="Z221" s="45"/>
    </row>
  </sheetData>
  <mergeCells count="68">
    <mergeCell ref="T46:T47"/>
    <mergeCell ref="S54:S57"/>
    <mergeCell ref="AC137:AD137"/>
    <mergeCell ref="AC201:AD201"/>
    <mergeCell ref="AC172:AC173"/>
    <mergeCell ref="S169:S170"/>
    <mergeCell ref="T169:T170"/>
    <mergeCell ref="AC121:AG121"/>
    <mergeCell ref="S164:S166"/>
    <mergeCell ref="T164:T166"/>
    <mergeCell ref="T80:T81"/>
    <mergeCell ref="S64:S67"/>
    <mergeCell ref="T64:T67"/>
    <mergeCell ref="T111:T112"/>
    <mergeCell ref="S118:S120"/>
    <mergeCell ref="S90:S91"/>
    <mergeCell ref="T90:T91"/>
    <mergeCell ref="S93:S95"/>
    <mergeCell ref="B1:AB1"/>
    <mergeCell ref="B2:AB2"/>
    <mergeCell ref="B4:AB4"/>
    <mergeCell ref="B5:AB5"/>
    <mergeCell ref="B6:D7"/>
    <mergeCell ref="E6:R6"/>
    <mergeCell ref="S6:S7"/>
    <mergeCell ref="T6:T7"/>
    <mergeCell ref="U6:Z6"/>
    <mergeCell ref="AA6:AB6"/>
    <mergeCell ref="E7:F7"/>
    <mergeCell ref="G7:H7"/>
    <mergeCell ref="S46:S47"/>
    <mergeCell ref="I7:R7"/>
    <mergeCell ref="S25:S28"/>
    <mergeCell ref="T25:T28"/>
    <mergeCell ref="S35:S37"/>
    <mergeCell ref="T35:T37"/>
    <mergeCell ref="S20:S22"/>
    <mergeCell ref="T20:T22"/>
    <mergeCell ref="T54:T57"/>
    <mergeCell ref="B215:AB215"/>
    <mergeCell ref="S186:S188"/>
    <mergeCell ref="T186:T188"/>
    <mergeCell ref="S124:S126"/>
    <mergeCell ref="T124:T126"/>
    <mergeCell ref="T93:T95"/>
    <mergeCell ref="S130:S132"/>
    <mergeCell ref="T130:T132"/>
    <mergeCell ref="S137:S138"/>
    <mergeCell ref="T137:T138"/>
    <mergeCell ref="S142:S143"/>
    <mergeCell ref="S59:S62"/>
    <mergeCell ref="T59:T62"/>
    <mergeCell ref="T142:T143"/>
    <mergeCell ref="S80:S81"/>
    <mergeCell ref="S111:S112"/>
    <mergeCell ref="S201:S202"/>
    <mergeCell ref="T201:T202"/>
    <mergeCell ref="B213:AB213"/>
    <mergeCell ref="S173:S174"/>
    <mergeCell ref="T173:T174"/>
    <mergeCell ref="T118:T120"/>
    <mergeCell ref="AC70:AD70"/>
    <mergeCell ref="AC73:AD73"/>
    <mergeCell ref="AC111:AD111"/>
    <mergeCell ref="AC80:AD80"/>
    <mergeCell ref="AD40:AI40"/>
    <mergeCell ref="AC101:AF101"/>
    <mergeCell ref="AC42:AG42"/>
  </mergeCells>
  <pageMargins left="0.78740157480314965" right="0.39370078740157483" top="0.78740157480314965" bottom="0.78740157480314965" header="0.51181102362204722" footer="0.51181102362204722"/>
  <pageSetup paperSize="9" scale="42" fitToHeight="0" orientation="landscape" r:id="rId1"/>
  <headerFooter differentFirst="1">
    <oddHeader>&amp;C&amp;11&amp;"Calibri,Regular"&amp;P&amp;12&amp;"-,Regular"</oddHeader>
  </headerFooter>
  <rowBreaks count="7" manualBreakCount="7">
    <brk id="23" max="27" man="1"/>
    <brk id="50" max="27" man="1"/>
    <brk id="82" max="27" man="1"/>
    <brk id="113" max="27" man="1"/>
    <brk id="144" max="27" man="1"/>
    <brk id="172" max="27" man="1"/>
    <brk id="20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2022-01-27T08:23:21Z</cp:lastPrinted>
  <dcterms:created xsi:type="dcterms:W3CDTF">2020-08-26T11:52:36Z</dcterms:created>
  <dcterms:modified xsi:type="dcterms:W3CDTF">2022-02-01T14:38:23Z</dcterms:modified>
</cp:coreProperties>
</file>